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bookViews>
    <workbookView xWindow="0" yWindow="0" windowWidth="23040" windowHeight="9192" activeTab="1"/>
  </bookViews>
  <sheets>
    <sheet name="RESUMEN" sheetId="1" r:id="rId1"/>
    <sheet name="INSCRIPCIÓN AL EVENTO" sheetId="2" r:id="rId2"/>
    <sheet name="RESERVAS VIANDAS Y SAYONARA" sheetId="3" r:id="rId3"/>
    <sheet name="RESUMEN POR PERSONA" sheetId="4" r:id="rId4"/>
  </sheets>
  <calcPr calcId="162913"/>
</workbook>
</file>

<file path=xl/calcChain.xml><?xml version="1.0" encoding="utf-8"?>
<calcChain xmlns="http://schemas.openxmlformats.org/spreadsheetml/2006/main">
  <c r="N19" i="2" l="1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18" i="2"/>
  <c r="N17" i="2"/>
  <c r="M42" i="4"/>
  <c r="N42" i="4" s="1"/>
  <c r="K42" i="4"/>
  <c r="J42" i="4"/>
  <c r="I42" i="4"/>
  <c r="H42" i="4"/>
  <c r="L42" i="4" s="1"/>
  <c r="G42" i="4"/>
  <c r="P42" i="4" s="1"/>
  <c r="F42" i="4"/>
  <c r="D42" i="4"/>
  <c r="C42" i="4"/>
  <c r="N41" i="4"/>
  <c r="M41" i="4"/>
  <c r="K41" i="4"/>
  <c r="J41" i="4"/>
  <c r="I41" i="4"/>
  <c r="H41" i="4"/>
  <c r="L41" i="4" s="1"/>
  <c r="F41" i="4"/>
  <c r="G41" i="4" s="1"/>
  <c r="P41" i="4" s="1"/>
  <c r="D41" i="4"/>
  <c r="C41" i="4"/>
  <c r="M40" i="4"/>
  <c r="N40" i="4" s="1"/>
  <c r="K40" i="4"/>
  <c r="J40" i="4"/>
  <c r="I40" i="4"/>
  <c r="H40" i="4"/>
  <c r="L40" i="4" s="1"/>
  <c r="F40" i="4"/>
  <c r="G40" i="4" s="1"/>
  <c r="P40" i="4" s="1"/>
  <c r="D40" i="4"/>
  <c r="C40" i="4"/>
  <c r="M39" i="4"/>
  <c r="N39" i="4" s="1"/>
  <c r="K39" i="4"/>
  <c r="J39" i="4"/>
  <c r="I39" i="4"/>
  <c r="H39" i="4"/>
  <c r="L39" i="4" s="1"/>
  <c r="F39" i="4"/>
  <c r="G39" i="4" s="1"/>
  <c r="P39" i="4" s="1"/>
  <c r="D39" i="4"/>
  <c r="C39" i="4"/>
  <c r="M38" i="4"/>
  <c r="N38" i="4" s="1"/>
  <c r="K38" i="4"/>
  <c r="J38" i="4"/>
  <c r="I38" i="4"/>
  <c r="H38" i="4"/>
  <c r="L38" i="4" s="1"/>
  <c r="G38" i="4"/>
  <c r="P38" i="4" s="1"/>
  <c r="F38" i="4"/>
  <c r="D38" i="4"/>
  <c r="C38" i="4"/>
  <c r="N37" i="4"/>
  <c r="M37" i="4"/>
  <c r="K37" i="4"/>
  <c r="J37" i="4"/>
  <c r="I37" i="4"/>
  <c r="H37" i="4"/>
  <c r="L37" i="4" s="1"/>
  <c r="F37" i="4"/>
  <c r="G37" i="4" s="1"/>
  <c r="P37" i="4" s="1"/>
  <c r="D37" i="4"/>
  <c r="C37" i="4"/>
  <c r="M36" i="4"/>
  <c r="N36" i="4" s="1"/>
  <c r="K36" i="4"/>
  <c r="J36" i="4"/>
  <c r="I36" i="4"/>
  <c r="H36" i="4"/>
  <c r="L36" i="4" s="1"/>
  <c r="F36" i="4"/>
  <c r="G36" i="4" s="1"/>
  <c r="P36" i="4" s="1"/>
  <c r="D36" i="4"/>
  <c r="C36" i="4"/>
  <c r="M35" i="4"/>
  <c r="N35" i="4" s="1"/>
  <c r="K35" i="4"/>
  <c r="J35" i="4"/>
  <c r="I35" i="4"/>
  <c r="H35" i="4"/>
  <c r="L35" i="4" s="1"/>
  <c r="F35" i="4"/>
  <c r="G35" i="4" s="1"/>
  <c r="P35" i="4" s="1"/>
  <c r="D35" i="4"/>
  <c r="C35" i="4"/>
  <c r="M34" i="4"/>
  <c r="N34" i="4" s="1"/>
  <c r="K34" i="4"/>
  <c r="J34" i="4"/>
  <c r="I34" i="4"/>
  <c r="H34" i="4"/>
  <c r="L34" i="4" s="1"/>
  <c r="G34" i="4"/>
  <c r="P34" i="4" s="1"/>
  <c r="F34" i="4"/>
  <c r="D34" i="4"/>
  <c r="C34" i="4"/>
  <c r="N33" i="4"/>
  <c r="M33" i="4"/>
  <c r="K33" i="4"/>
  <c r="J33" i="4"/>
  <c r="I33" i="4"/>
  <c r="H33" i="4"/>
  <c r="F33" i="4"/>
  <c r="G33" i="4" s="1"/>
  <c r="P33" i="4" s="1"/>
  <c r="D33" i="4"/>
  <c r="C33" i="4"/>
  <c r="M32" i="4"/>
  <c r="N32" i="4" s="1"/>
  <c r="K32" i="4"/>
  <c r="J32" i="4"/>
  <c r="I32" i="4"/>
  <c r="H32" i="4"/>
  <c r="L32" i="4" s="1"/>
  <c r="F32" i="4"/>
  <c r="G32" i="4" s="1"/>
  <c r="P32" i="4" s="1"/>
  <c r="D32" i="4"/>
  <c r="C32" i="4"/>
  <c r="M31" i="4"/>
  <c r="N31" i="4" s="1"/>
  <c r="K31" i="4"/>
  <c r="J31" i="4"/>
  <c r="I31" i="4"/>
  <c r="H31" i="4"/>
  <c r="L31" i="4" s="1"/>
  <c r="F31" i="4"/>
  <c r="G31" i="4" s="1"/>
  <c r="P31" i="4" s="1"/>
  <c r="D31" i="4"/>
  <c r="C31" i="4"/>
  <c r="M30" i="4"/>
  <c r="N30" i="4" s="1"/>
  <c r="K30" i="4"/>
  <c r="J30" i="4"/>
  <c r="I30" i="4"/>
  <c r="H30" i="4"/>
  <c r="L30" i="4" s="1"/>
  <c r="G30" i="4"/>
  <c r="P30" i="4" s="1"/>
  <c r="F30" i="4"/>
  <c r="D30" i="4"/>
  <c r="C30" i="4"/>
  <c r="N29" i="4"/>
  <c r="M29" i="4"/>
  <c r="K29" i="4"/>
  <c r="J29" i="4"/>
  <c r="I29" i="4"/>
  <c r="H29" i="4"/>
  <c r="F29" i="4"/>
  <c r="G29" i="4" s="1"/>
  <c r="P29" i="4" s="1"/>
  <c r="D29" i="4"/>
  <c r="C29" i="4"/>
  <c r="M28" i="4"/>
  <c r="N28" i="4" s="1"/>
  <c r="K28" i="4"/>
  <c r="J28" i="4"/>
  <c r="I28" i="4"/>
  <c r="H28" i="4"/>
  <c r="L28" i="4" s="1"/>
  <c r="F28" i="4"/>
  <c r="G28" i="4" s="1"/>
  <c r="P28" i="4" s="1"/>
  <c r="D28" i="4"/>
  <c r="C28" i="4"/>
  <c r="M27" i="4"/>
  <c r="N27" i="4" s="1"/>
  <c r="K27" i="4"/>
  <c r="J27" i="4"/>
  <c r="I27" i="4"/>
  <c r="H27" i="4"/>
  <c r="L27" i="4" s="1"/>
  <c r="F27" i="4"/>
  <c r="G27" i="4" s="1"/>
  <c r="P27" i="4" s="1"/>
  <c r="D27" i="4"/>
  <c r="C27" i="4"/>
  <c r="M26" i="4"/>
  <c r="N26" i="4" s="1"/>
  <c r="K26" i="4"/>
  <c r="J26" i="4"/>
  <c r="I26" i="4"/>
  <c r="H26" i="4"/>
  <c r="L26" i="4" s="1"/>
  <c r="G26" i="4"/>
  <c r="P26" i="4" s="1"/>
  <c r="F26" i="4"/>
  <c r="D26" i="4"/>
  <c r="C26" i="4"/>
  <c r="N25" i="4"/>
  <c r="M25" i="4"/>
  <c r="K25" i="4"/>
  <c r="J25" i="4"/>
  <c r="I25" i="4"/>
  <c r="H25" i="4"/>
  <c r="F25" i="4"/>
  <c r="G25" i="4" s="1"/>
  <c r="P25" i="4" s="1"/>
  <c r="D25" i="4"/>
  <c r="C25" i="4"/>
  <c r="M24" i="4"/>
  <c r="N24" i="4" s="1"/>
  <c r="K24" i="4"/>
  <c r="J24" i="4"/>
  <c r="I24" i="4"/>
  <c r="H24" i="4"/>
  <c r="F24" i="4"/>
  <c r="G24" i="4" s="1"/>
  <c r="P24" i="4" s="1"/>
  <c r="D24" i="4"/>
  <c r="C24" i="4"/>
  <c r="M23" i="4"/>
  <c r="N23" i="4" s="1"/>
  <c r="K23" i="4"/>
  <c r="J23" i="4"/>
  <c r="I23" i="4"/>
  <c r="H23" i="4"/>
  <c r="L23" i="4" s="1"/>
  <c r="F23" i="4"/>
  <c r="G23" i="4" s="1"/>
  <c r="P23" i="4" s="1"/>
  <c r="D23" i="4"/>
  <c r="C23" i="4"/>
  <c r="M22" i="4"/>
  <c r="N22" i="4" s="1"/>
  <c r="K22" i="4"/>
  <c r="J22" i="4"/>
  <c r="I22" i="4"/>
  <c r="H22" i="4"/>
  <c r="L22" i="4" s="1"/>
  <c r="G22" i="4"/>
  <c r="P22" i="4" s="1"/>
  <c r="F22" i="4"/>
  <c r="D22" i="4"/>
  <c r="C22" i="4"/>
  <c r="N21" i="4"/>
  <c r="M21" i="4"/>
  <c r="K21" i="4"/>
  <c r="J21" i="4"/>
  <c r="I21" i="4"/>
  <c r="H21" i="4"/>
  <c r="L21" i="4" s="1"/>
  <c r="F21" i="4"/>
  <c r="G21" i="4" s="1"/>
  <c r="P21" i="4" s="1"/>
  <c r="D21" i="4"/>
  <c r="C21" i="4"/>
  <c r="M20" i="4"/>
  <c r="N20" i="4" s="1"/>
  <c r="K20" i="4"/>
  <c r="J20" i="4"/>
  <c r="I20" i="4"/>
  <c r="H20" i="4"/>
  <c r="L20" i="4" s="1"/>
  <c r="F20" i="4"/>
  <c r="G20" i="4" s="1"/>
  <c r="P20" i="4" s="1"/>
  <c r="D20" i="4"/>
  <c r="C20" i="4"/>
  <c r="M19" i="4"/>
  <c r="N19" i="4" s="1"/>
  <c r="K19" i="4"/>
  <c r="J19" i="4"/>
  <c r="I19" i="4"/>
  <c r="H19" i="4"/>
  <c r="L19" i="4" s="1"/>
  <c r="F19" i="4"/>
  <c r="G19" i="4" s="1"/>
  <c r="P19" i="4" s="1"/>
  <c r="D19" i="4"/>
  <c r="C19" i="4"/>
  <c r="M18" i="4"/>
  <c r="N18" i="4" s="1"/>
  <c r="K18" i="4"/>
  <c r="J18" i="4"/>
  <c r="I18" i="4"/>
  <c r="H18" i="4"/>
  <c r="L18" i="4" s="1"/>
  <c r="G18" i="4"/>
  <c r="P18" i="4" s="1"/>
  <c r="F18" i="4"/>
  <c r="D18" i="4"/>
  <c r="C18" i="4"/>
  <c r="N17" i="4"/>
  <c r="M17" i="4"/>
  <c r="K17" i="4"/>
  <c r="J17" i="4"/>
  <c r="I17" i="4"/>
  <c r="H17" i="4"/>
  <c r="F17" i="4"/>
  <c r="G17" i="4" s="1"/>
  <c r="P17" i="4" s="1"/>
  <c r="D17" i="4"/>
  <c r="C17" i="4"/>
  <c r="M16" i="4"/>
  <c r="N16" i="4" s="1"/>
  <c r="K16" i="4"/>
  <c r="J16" i="4"/>
  <c r="I16" i="4"/>
  <c r="H16" i="4"/>
  <c r="L16" i="4" s="1"/>
  <c r="F16" i="4"/>
  <c r="G16" i="4" s="1"/>
  <c r="P16" i="4" s="1"/>
  <c r="D16" i="4"/>
  <c r="C16" i="4"/>
  <c r="M15" i="4"/>
  <c r="N15" i="4" s="1"/>
  <c r="K15" i="4"/>
  <c r="J15" i="4"/>
  <c r="I15" i="4"/>
  <c r="H15" i="4"/>
  <c r="L15" i="4" s="1"/>
  <c r="F15" i="4"/>
  <c r="G15" i="4" s="1"/>
  <c r="P15" i="4" s="1"/>
  <c r="D15" i="4"/>
  <c r="C15" i="4"/>
  <c r="M14" i="4"/>
  <c r="N14" i="4" s="1"/>
  <c r="K14" i="4"/>
  <c r="J14" i="4"/>
  <c r="I14" i="4"/>
  <c r="H14" i="4"/>
  <c r="L14" i="4" s="1"/>
  <c r="G14" i="4"/>
  <c r="P14" i="4" s="1"/>
  <c r="F14" i="4"/>
  <c r="D14" i="4"/>
  <c r="C14" i="4"/>
  <c r="M13" i="4"/>
  <c r="M43" i="4" s="1"/>
  <c r="K13" i="4"/>
  <c r="J13" i="4"/>
  <c r="J43" i="4" s="1"/>
  <c r="I13" i="4"/>
  <c r="I43" i="4" s="1"/>
  <c r="H13" i="4"/>
  <c r="F13" i="4"/>
  <c r="G13" i="4" s="1"/>
  <c r="D13" i="4"/>
  <c r="C13" i="4"/>
  <c r="F6" i="4"/>
  <c r="J45" i="3"/>
  <c r="F30" i="1" s="1"/>
  <c r="H30" i="1" s="1"/>
  <c r="J30" i="1" s="1"/>
  <c r="H45" i="3"/>
  <c r="G45" i="3"/>
  <c r="G29" i="1" s="1"/>
  <c r="F45" i="3"/>
  <c r="F29" i="1" s="1"/>
  <c r="E45" i="3"/>
  <c r="E29" i="1" s="1"/>
  <c r="K44" i="3"/>
  <c r="I44" i="3"/>
  <c r="L44" i="3" s="1"/>
  <c r="D44" i="3"/>
  <c r="C44" i="3"/>
  <c r="K43" i="3"/>
  <c r="I43" i="3"/>
  <c r="L43" i="3" s="1"/>
  <c r="D43" i="3"/>
  <c r="C43" i="3"/>
  <c r="K42" i="3"/>
  <c r="I42" i="3"/>
  <c r="D42" i="3"/>
  <c r="C42" i="3"/>
  <c r="L41" i="3"/>
  <c r="K41" i="3"/>
  <c r="I41" i="3"/>
  <c r="D41" i="3"/>
  <c r="C41" i="3"/>
  <c r="K40" i="3"/>
  <c r="I40" i="3"/>
  <c r="L40" i="3" s="1"/>
  <c r="D40" i="3"/>
  <c r="C40" i="3"/>
  <c r="K39" i="3"/>
  <c r="I39" i="3"/>
  <c r="L39" i="3" s="1"/>
  <c r="D39" i="3"/>
  <c r="C39" i="3"/>
  <c r="K38" i="3"/>
  <c r="I38" i="3"/>
  <c r="D38" i="3"/>
  <c r="C38" i="3"/>
  <c r="L37" i="3"/>
  <c r="K37" i="3"/>
  <c r="I37" i="3"/>
  <c r="D37" i="3"/>
  <c r="C37" i="3"/>
  <c r="K36" i="3"/>
  <c r="I36" i="3"/>
  <c r="L36" i="3" s="1"/>
  <c r="D36" i="3"/>
  <c r="C36" i="3"/>
  <c r="K35" i="3"/>
  <c r="I35" i="3"/>
  <c r="L35" i="3" s="1"/>
  <c r="D35" i="3"/>
  <c r="C35" i="3"/>
  <c r="K34" i="3"/>
  <c r="L34" i="3" s="1"/>
  <c r="I34" i="3"/>
  <c r="D34" i="3"/>
  <c r="C34" i="3"/>
  <c r="L33" i="3"/>
  <c r="K33" i="3"/>
  <c r="I33" i="3"/>
  <c r="D33" i="3"/>
  <c r="C33" i="3"/>
  <c r="K32" i="3"/>
  <c r="I32" i="3"/>
  <c r="D32" i="3"/>
  <c r="C32" i="3"/>
  <c r="K31" i="3"/>
  <c r="I31" i="3"/>
  <c r="D31" i="3"/>
  <c r="C31" i="3"/>
  <c r="K30" i="3"/>
  <c r="I30" i="3"/>
  <c r="D30" i="3"/>
  <c r="C30" i="3"/>
  <c r="K29" i="3"/>
  <c r="I29" i="3"/>
  <c r="D29" i="3"/>
  <c r="C29" i="3"/>
  <c r="K28" i="3"/>
  <c r="I28" i="3"/>
  <c r="D28" i="3"/>
  <c r="C28" i="3"/>
  <c r="K27" i="3"/>
  <c r="I27" i="3"/>
  <c r="D27" i="3"/>
  <c r="C27" i="3"/>
  <c r="K26" i="3"/>
  <c r="I26" i="3"/>
  <c r="D26" i="3"/>
  <c r="C26" i="3"/>
  <c r="K25" i="3"/>
  <c r="I25" i="3"/>
  <c r="D25" i="3"/>
  <c r="C25" i="3"/>
  <c r="K24" i="3"/>
  <c r="I24" i="3"/>
  <c r="D24" i="3"/>
  <c r="C24" i="3"/>
  <c r="K23" i="3"/>
  <c r="I23" i="3"/>
  <c r="D23" i="3"/>
  <c r="C23" i="3"/>
  <c r="K22" i="3"/>
  <c r="L22" i="3" s="1"/>
  <c r="I22" i="3"/>
  <c r="D22" i="3"/>
  <c r="C22" i="3"/>
  <c r="K21" i="3"/>
  <c r="I21" i="3"/>
  <c r="L21" i="3" s="1"/>
  <c r="D21" i="3"/>
  <c r="C21" i="3"/>
  <c r="K20" i="3"/>
  <c r="I20" i="3"/>
  <c r="L20" i="3" s="1"/>
  <c r="D20" i="3"/>
  <c r="C20" i="3"/>
  <c r="L19" i="3"/>
  <c r="K19" i="3"/>
  <c r="I19" i="3"/>
  <c r="D19" i="3"/>
  <c r="C19" i="3"/>
  <c r="K18" i="3"/>
  <c r="I18" i="3"/>
  <c r="L18" i="3" s="1"/>
  <c r="D18" i="3"/>
  <c r="C18" i="3"/>
  <c r="K17" i="3"/>
  <c r="I17" i="3"/>
  <c r="L17" i="3" s="1"/>
  <c r="D17" i="3"/>
  <c r="C17" i="3"/>
  <c r="K16" i="3"/>
  <c r="L16" i="3" s="1"/>
  <c r="I16" i="3"/>
  <c r="D16" i="3"/>
  <c r="C16" i="3"/>
  <c r="K15" i="3"/>
  <c r="I15" i="3"/>
  <c r="D15" i="3"/>
  <c r="C15" i="3"/>
  <c r="D6" i="3"/>
  <c r="C70" i="2"/>
  <c r="C69" i="2"/>
  <c r="E68" i="2"/>
  <c r="C68" i="2"/>
  <c r="C67" i="2"/>
  <c r="C66" i="2"/>
  <c r="C65" i="2"/>
  <c r="C64" i="2"/>
  <c r="C63" i="2"/>
  <c r="C62" i="2"/>
  <c r="C61" i="2"/>
  <c r="C60" i="2"/>
  <c r="C59" i="2"/>
  <c r="C58" i="2"/>
  <c r="E57" i="2"/>
  <c r="C57" i="2"/>
  <c r="E56" i="2"/>
  <c r="C56" i="2"/>
  <c r="C55" i="2"/>
  <c r="C54" i="2"/>
  <c r="C53" i="2"/>
  <c r="C52" i="2"/>
  <c r="C17" i="2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D55" i="1"/>
  <c r="D54" i="1"/>
  <c r="D53" i="1"/>
  <c r="D52" i="1"/>
  <c r="D51" i="1"/>
  <c r="D50" i="1"/>
  <c r="D49" i="1"/>
  <c r="D48" i="1"/>
  <c r="D47" i="1"/>
  <c r="D46" i="1"/>
  <c r="D45" i="1"/>
  <c r="F24" i="1"/>
  <c r="J24" i="1" s="1"/>
  <c r="F23" i="1"/>
  <c r="J23" i="1" s="1"/>
  <c r="F22" i="1"/>
  <c r="J22" i="1" s="1"/>
  <c r="F21" i="1"/>
  <c r="J21" i="1" s="1"/>
  <c r="F20" i="1"/>
  <c r="J20" i="1" s="1"/>
  <c r="F19" i="1"/>
  <c r="H14" i="1"/>
  <c r="J14" i="1" s="1"/>
  <c r="H13" i="1"/>
  <c r="J13" i="1" s="1"/>
  <c r="F6" i="1"/>
  <c r="F25" i="1" l="1"/>
  <c r="L13" i="4"/>
  <c r="L15" i="3"/>
  <c r="L45" i="3" s="1"/>
  <c r="N13" i="4"/>
  <c r="N43" i="4" s="1"/>
  <c r="H29" i="1"/>
  <c r="J29" i="1" s="1"/>
  <c r="J31" i="1" s="1"/>
  <c r="J19" i="1"/>
  <c r="J25" i="1" s="1"/>
  <c r="J33" i="1" s="1"/>
  <c r="J15" i="1"/>
  <c r="E20" i="4"/>
  <c r="O20" i="4" s="1"/>
  <c r="Q20" i="4" s="1"/>
  <c r="E32" i="4"/>
  <c r="O32" i="4" s="1"/>
  <c r="Q32" i="4" s="1"/>
  <c r="E17" i="4"/>
  <c r="E25" i="4"/>
  <c r="O25" i="4" s="1"/>
  <c r="Q25" i="4" s="1"/>
  <c r="E33" i="4"/>
  <c r="E24" i="4"/>
  <c r="E36" i="4"/>
  <c r="O36" i="4" s="1"/>
  <c r="Q36" i="4" s="1"/>
  <c r="E13" i="4"/>
  <c r="E21" i="4"/>
  <c r="O21" i="4" s="1"/>
  <c r="Q21" i="4" s="1"/>
  <c r="E29" i="4"/>
  <c r="E37" i="4"/>
  <c r="O37" i="4" s="1"/>
  <c r="Q37" i="4" s="1"/>
  <c r="E14" i="4"/>
  <c r="O14" i="4" s="1"/>
  <c r="Q14" i="4" s="1"/>
  <c r="E18" i="4"/>
  <c r="O18" i="4" s="1"/>
  <c r="Q18" i="4" s="1"/>
  <c r="E22" i="4"/>
  <c r="O22" i="4" s="1"/>
  <c r="Q22" i="4" s="1"/>
  <c r="E26" i="4"/>
  <c r="O26" i="4" s="1"/>
  <c r="Q26" i="4" s="1"/>
  <c r="E30" i="4"/>
  <c r="O30" i="4" s="1"/>
  <c r="Q30" i="4" s="1"/>
  <c r="E34" i="4"/>
  <c r="O34" i="4" s="1"/>
  <c r="Q34" i="4" s="1"/>
  <c r="E38" i="4"/>
  <c r="O38" i="4" s="1"/>
  <c r="Q38" i="4" s="1"/>
  <c r="E15" i="4"/>
  <c r="O15" i="4" s="1"/>
  <c r="Q15" i="4" s="1"/>
  <c r="E19" i="4"/>
  <c r="O19" i="4" s="1"/>
  <c r="Q19" i="4" s="1"/>
  <c r="E27" i="4"/>
  <c r="O27" i="4" s="1"/>
  <c r="Q27" i="4" s="1"/>
  <c r="E31" i="4"/>
  <c r="O31" i="4" s="1"/>
  <c r="Q31" i="4" s="1"/>
  <c r="E35" i="4"/>
  <c r="O35" i="4" s="1"/>
  <c r="Q35" i="4" s="1"/>
  <c r="E40" i="4"/>
  <c r="O40" i="4" s="1"/>
  <c r="Q40" i="4" s="1"/>
  <c r="E23" i="4"/>
  <c r="O23" i="4" s="1"/>
  <c r="Q23" i="4" s="1"/>
  <c r="E16" i="4"/>
  <c r="O16" i="4" s="1"/>
  <c r="Q16" i="4" s="1"/>
  <c r="E28" i="4"/>
  <c r="O28" i="4" s="1"/>
  <c r="Q28" i="4" s="1"/>
  <c r="E42" i="4"/>
  <c r="O42" i="4" s="1"/>
  <c r="Q42" i="4" s="1"/>
  <c r="E39" i="4"/>
  <c r="O39" i="4" s="1"/>
  <c r="Q39" i="4" s="1"/>
  <c r="E41" i="4"/>
  <c r="O41" i="4" s="1"/>
  <c r="Q41" i="4" s="1"/>
  <c r="I45" i="3"/>
  <c r="L38" i="3"/>
  <c r="P13" i="4"/>
  <c r="P43" i="4" s="1"/>
  <c r="G43" i="4"/>
  <c r="K43" i="4"/>
  <c r="L17" i="4"/>
  <c r="L33" i="4"/>
  <c r="K45" i="3"/>
  <c r="L42" i="3"/>
  <c r="L24" i="4"/>
  <c r="L29" i="4"/>
  <c r="L25" i="4"/>
  <c r="H43" i="4"/>
  <c r="L43" i="4" l="1"/>
  <c r="J34" i="1"/>
  <c r="F7" i="1"/>
  <c r="O17" i="4"/>
  <c r="Q17" i="4" s="1"/>
  <c r="O13" i="4"/>
  <c r="E43" i="4"/>
  <c r="O29" i="4"/>
  <c r="Q29" i="4" s="1"/>
  <c r="O24" i="4"/>
  <c r="Q24" i="4" s="1"/>
  <c r="O33" i="4"/>
  <c r="Q33" i="4" s="1"/>
  <c r="O43" i="4" l="1"/>
  <c r="Q13" i="4"/>
  <c r="Q43" i="4" s="1"/>
</calcChain>
</file>

<file path=xl/sharedStrings.xml><?xml version="1.0" encoding="utf-8"?>
<sst xmlns="http://schemas.openxmlformats.org/spreadsheetml/2006/main" count="113" uniqueCount="72">
  <si>
    <t>Rosario Iaido Taikai 2022</t>
  </si>
  <si>
    <t>18, 19 y 20 de junio de 2022</t>
  </si>
  <si>
    <t>RESUMEN DE INSCRIPCIÓN Y RESERVAS</t>
  </si>
  <si>
    <t>ASOCIACIÓN / DOJO:</t>
  </si>
  <si>
    <t>Total a Pagar</t>
  </si>
  <si>
    <t>INSCRIPCIÓN - SEMINARIOS</t>
  </si>
  <si>
    <t>Ctd.</t>
  </si>
  <si>
    <t>Valor a Pagar (USD)</t>
  </si>
  <si>
    <t>Unitario</t>
  </si>
  <si>
    <t>Total</t>
  </si>
  <si>
    <t>SOLO SEMINARIOS</t>
  </si>
  <si>
    <t>SEMINARIOS + TORNEO</t>
  </si>
  <si>
    <t>INSCRIPCIÓN - EXÁMENES</t>
  </si>
  <si>
    <t>Valor a Pagar (Inscripción)</t>
  </si>
  <si>
    <t>Grado</t>
  </si>
  <si>
    <t>IAIDO</t>
  </si>
  <si>
    <t>3° Kyu</t>
  </si>
  <si>
    <t>2° Kyu</t>
  </si>
  <si>
    <t>1° Kyu</t>
  </si>
  <si>
    <t>1° Dan</t>
  </si>
  <si>
    <t>2° Dan</t>
  </si>
  <si>
    <t>3° Dan</t>
  </si>
  <si>
    <t>Valor a Pagar</t>
  </si>
  <si>
    <t>RESERVAS</t>
  </si>
  <si>
    <t>Total-Ctd.</t>
  </si>
  <si>
    <t>ALMUERZOS</t>
  </si>
  <si>
    <t>SAYONARA PARTY</t>
  </si>
  <si>
    <t>n/d</t>
  </si>
  <si>
    <t>A PAGAR A FAK</t>
  </si>
  <si>
    <t>A PAGAR A SSK</t>
  </si>
  <si>
    <t>FORMULARIO DE INSCRIPCIÓN</t>
  </si>
  <si>
    <t>(Seminarios, Torneo y Examen)</t>
  </si>
  <si>
    <t>Haga clic en la celda para elegir y insertar el nombre del Asociación o Dojo.</t>
  </si>
  <si>
    <t>ARG</t>
  </si>
  <si>
    <t>ATENCIÓN: Para inscribirse, informe todos los datos de los atletas e indique los eventos en que participará cada uno de ellos.</t>
  </si>
  <si>
    <t>#</t>
  </si>
  <si>
    <t>APELLIDO</t>
  </si>
  <si>
    <t>NOMBRE</t>
  </si>
  <si>
    <t>GRADO
IAIDO</t>
  </si>
  <si>
    <t>SEMINARIO
Y TORNEO</t>
  </si>
  <si>
    <t>EXAMEN</t>
  </si>
  <si>
    <t>TOTAL</t>
  </si>
  <si>
    <t>FECHA</t>
  </si>
  <si>
    <t>NAC.</t>
  </si>
  <si>
    <t>SEXO</t>
  </si>
  <si>
    <t>GRADO
DEL
EXAMEN</t>
  </si>
  <si>
    <t>DIPLOMA ACTUAL</t>
  </si>
  <si>
    <t>PAÍS</t>
  </si>
  <si>
    <t>(DD/MM/AA)</t>
  </si>
  <si>
    <t>(M/F)</t>
  </si>
  <si>
    <t>EMISOR</t>
  </si>
  <si>
    <t>RESERVA (Viandas y Sayonara Party)</t>
  </si>
  <si>
    <t>ATENCIÓN: Para reservar las viandas y el Sayounara Party completar las celdas correspondientes en blanco.</t>
  </si>
  <si>
    <t>SAYONARA</t>
  </si>
  <si>
    <t>DÍA</t>
  </si>
  <si>
    <t>"X" para
Vegetariano</t>
  </si>
  <si>
    <t>PARTY</t>
  </si>
  <si>
    <t>(19/junio)</t>
  </si>
  <si>
    <t>18
Sab</t>
  </si>
  <si>
    <t>19
Dom</t>
  </si>
  <si>
    <t>20
Lun</t>
  </si>
  <si>
    <t>MONTO</t>
  </si>
  <si>
    <t>RESUMEN POR ATLETA</t>
  </si>
  <si>
    <t>ATENCIÓN: Para hacer las reservas de los atletas inscritos, insertar "X" en las celdas correspondientes a las solicitudes.</t>
  </si>
  <si>
    <t>VIANDAS</t>
  </si>
  <si>
    <t>SAYONARA
PARTY</t>
  </si>
  <si>
    <t>SUBTOTAL
EVENTO</t>
  </si>
  <si>
    <t>SUBTOTAL
EXAMEN</t>
  </si>
  <si>
    <t>DÍAS</t>
  </si>
  <si>
    <t>Vegetariano</t>
  </si>
  <si>
    <t>Derecho
a Examen</t>
  </si>
  <si>
    <t>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</si>
</sst>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_-* #,##0_-;\-* #,##0_-;_-* &quot;-&quot;_-;_-@"/>
    <numFmt numFmtId="169" formatCode="_-&quot;$&quot;\ * #,##0.00_-;\-&quot;$&quot;\ * #,##0.00_-;_-&quot;$&quot;\ * &quot;-&quot;??_-;_-@"/>
    <numFmt numFmtId="170" formatCode="dd/mm/yy"/>
    <numFmt numFmtId="171" formatCode="[$-416]d\-mmm\-yy"/>
    <numFmt numFmtId="172" formatCode="[$USD]\ #,##0"/>
    <numFmt numFmtId="173" formatCode="[$USD]\ #,##0.00"/>
    <numFmt numFmtId="174" formatCode="#,##0_ ;\-#,##0\ "/>
    <numFmt numFmtId="175" formatCode="[$$-409]#,##0.00_ ;\-[$$-409]#,##0.00\ "/>
    <numFmt numFmtId="176" formatCode="[$$]#,##0"/>
  </numFmts>
  <fonts count="47" x14ac:knownFonts="1">
    <font>
      <sz val="10"/>
      <color rgb="FF000000"/>
      <name val="Arial"/>
    </font>
    <font>
      <b/>
      <sz val="16"/>
      <color rgb="FF333399"/>
      <name val="Arial"/>
    </font>
    <font>
      <sz val="10"/>
      <name val="Arial"/>
    </font>
    <font>
      <sz val="10"/>
      <name val="Arial"/>
    </font>
    <font>
      <b/>
      <sz val="12"/>
      <color rgb="FF333399"/>
      <name val="Arial"/>
    </font>
    <font>
      <b/>
      <sz val="14"/>
      <color rgb="FF333399"/>
      <name val="Arial"/>
    </font>
    <font>
      <sz val="10"/>
      <color rgb="FFFF0000"/>
      <name val="Arial"/>
    </font>
    <font>
      <b/>
      <sz val="11"/>
      <color rgb="FF333399"/>
      <name val="Arial"/>
    </font>
    <font>
      <b/>
      <sz val="10"/>
      <color rgb="FFFF0000"/>
      <name val="Arial Narrow"/>
    </font>
    <font>
      <b/>
      <sz val="8"/>
      <color rgb="FFFF0000"/>
      <name val="Arial"/>
    </font>
    <font>
      <b/>
      <sz val="14"/>
      <name val="Arial"/>
    </font>
    <font>
      <b/>
      <sz val="12"/>
      <name val="Arial"/>
    </font>
    <font>
      <b/>
      <sz val="10"/>
      <color rgb="FF333399"/>
      <name val="Arial Narrow"/>
    </font>
    <font>
      <b/>
      <sz val="10"/>
      <name val="Arial"/>
    </font>
    <font>
      <b/>
      <sz val="10"/>
      <color rgb="FF333399"/>
      <name val="Arial"/>
    </font>
    <font>
      <b/>
      <sz val="10"/>
      <color rgb="FF2E507A"/>
      <name val="Arial Narrow"/>
    </font>
    <font>
      <sz val="10"/>
      <color rgb="FF333399"/>
      <name val="Arial Narrow"/>
    </font>
    <font>
      <b/>
      <u/>
      <sz val="11"/>
      <color rgb="FF2E507A"/>
      <name val="Arial"/>
    </font>
    <font>
      <b/>
      <sz val="14"/>
      <color rgb="FFFFFF00"/>
      <name val="Arial"/>
    </font>
    <font>
      <b/>
      <sz val="18"/>
      <color rgb="FF2E507A"/>
      <name val="Arial"/>
    </font>
    <font>
      <b/>
      <sz val="18"/>
      <name val="Arial"/>
    </font>
    <font>
      <sz val="8"/>
      <name val="Arial"/>
    </font>
    <font>
      <b/>
      <sz val="24"/>
      <color rgb="FF2E507A"/>
      <name val="Arial"/>
    </font>
    <font>
      <b/>
      <sz val="10"/>
      <color rgb="FF2E507A"/>
      <name val="Arial"/>
    </font>
    <font>
      <b/>
      <sz val="20"/>
      <color rgb="FF2E507A"/>
      <name val="Arial"/>
    </font>
    <font>
      <b/>
      <sz val="14"/>
      <color rgb="FFFF0000"/>
      <name val="Arial Narrow"/>
    </font>
    <font>
      <b/>
      <sz val="14"/>
      <color rgb="FF2E507A"/>
      <name val="Arial Narrow"/>
    </font>
    <font>
      <b/>
      <sz val="10"/>
      <color rgb="FFFF0000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1"/>
      <color rgb="FFFFC000"/>
      <name val="Arial Narrow"/>
    </font>
    <font>
      <b/>
      <sz val="12"/>
      <color rgb="FFFFC000"/>
      <name val="Arial"/>
    </font>
    <font>
      <sz val="11"/>
      <name val="Arial"/>
    </font>
    <font>
      <b/>
      <sz val="16"/>
      <color rgb="FF2E507A"/>
      <name val="Arial"/>
    </font>
    <font>
      <b/>
      <sz val="12"/>
      <color rgb="FF2E507A"/>
      <name val="Arial"/>
    </font>
    <font>
      <b/>
      <sz val="10"/>
      <color rgb="FFFFFF00"/>
      <name val="Arial"/>
    </font>
    <font>
      <sz val="11"/>
      <color rgb="FF2E507A"/>
      <name val="Arial"/>
    </font>
    <font>
      <b/>
      <sz val="20"/>
      <color rgb="FF333399"/>
      <name val="Arial"/>
    </font>
    <font>
      <sz val="12"/>
      <color rgb="FFFFFFFF"/>
      <name val="Arial Narrow"/>
    </font>
    <font>
      <b/>
      <sz val="14"/>
      <color rgb="FF2E507A"/>
      <name val="Arial"/>
    </font>
    <font>
      <sz val="10"/>
      <color rgb="FFFFFFFF"/>
      <name val="Arial"/>
    </font>
    <font>
      <sz val="11"/>
      <color rgb="FFFFFFFF"/>
      <name val="Arial Narrow"/>
    </font>
    <font>
      <b/>
      <sz val="12"/>
      <color rgb="FF333399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2"/>
      <color rgb="FFFFFFFF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38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vertical="top"/>
    </xf>
    <xf numFmtId="0" fontId="8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top" wrapText="1"/>
    </xf>
    <xf numFmtId="0" fontId="9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0" fontId="12" fillId="3" borderId="3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left"/>
    </xf>
    <xf numFmtId="0" fontId="2" fillId="3" borderId="3" xfId="0" applyFont="1" applyFill="1" applyBorder="1"/>
    <xf numFmtId="0" fontId="13" fillId="3" borderId="3" xfId="0" applyFont="1" applyFill="1" applyBorder="1" applyAlignment="1">
      <alignment horizontal="left"/>
    </xf>
    <xf numFmtId="166" fontId="2" fillId="3" borderId="3" xfId="0" applyNumberFormat="1" applyFont="1" applyFill="1" applyBorder="1" applyAlignment="1">
      <alignment horizontal="center"/>
    </xf>
    <xf numFmtId="167" fontId="2" fillId="3" borderId="3" xfId="0" applyNumberFormat="1" applyFont="1" applyFill="1" applyBorder="1"/>
    <xf numFmtId="167" fontId="13" fillId="3" borderId="3" xfId="0" applyNumberFormat="1" applyFont="1" applyFill="1" applyBorder="1"/>
    <xf numFmtId="0" fontId="9" fillId="3" borderId="3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" fillId="3" borderId="3" xfId="0" applyFont="1" applyFill="1" applyBorder="1" applyAlignment="1"/>
    <xf numFmtId="0" fontId="14" fillId="3" borderId="3" xfId="0" applyFont="1" applyFill="1" applyBorder="1"/>
    <xf numFmtId="0" fontId="16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166" fontId="2" fillId="3" borderId="10" xfId="0" applyNumberFormat="1" applyFont="1" applyFill="1" applyBorder="1" applyAlignment="1">
      <alignment horizontal="center"/>
    </xf>
    <xf numFmtId="167" fontId="2" fillId="3" borderId="10" xfId="0" applyNumberFormat="1" applyFont="1" applyFill="1" applyBorder="1" applyAlignment="1"/>
    <xf numFmtId="167" fontId="2" fillId="3" borderId="10" xfId="0" applyNumberFormat="1" applyFont="1" applyFill="1" applyBorder="1"/>
    <xf numFmtId="0" fontId="9" fillId="3" borderId="11" xfId="0" applyFont="1" applyFill="1" applyBorder="1" applyAlignment="1">
      <alignment vertical="top"/>
    </xf>
    <xf numFmtId="0" fontId="9" fillId="3" borderId="12" xfId="0" applyFont="1" applyFill="1" applyBorder="1" applyAlignment="1">
      <alignment vertical="top"/>
    </xf>
    <xf numFmtId="164" fontId="13" fillId="3" borderId="3" xfId="0" applyNumberFormat="1" applyFont="1" applyFill="1" applyBorder="1"/>
    <xf numFmtId="0" fontId="14" fillId="3" borderId="3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/>
    <xf numFmtId="0" fontId="2" fillId="3" borderId="1" xfId="0" applyFont="1" applyFill="1" applyBorder="1"/>
    <xf numFmtId="167" fontId="13" fillId="3" borderId="15" xfId="0" applyNumberFormat="1" applyFont="1" applyFill="1" applyBorder="1"/>
    <xf numFmtId="0" fontId="15" fillId="3" borderId="10" xfId="0" applyFont="1" applyFill="1" applyBorder="1" applyAlignment="1">
      <alignment vertical="center"/>
    </xf>
    <xf numFmtId="0" fontId="14" fillId="3" borderId="16" xfId="0" applyFont="1" applyFill="1" applyBorder="1"/>
    <xf numFmtId="16" fontId="16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/>
    </xf>
    <xf numFmtId="0" fontId="13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9" fontId="13" fillId="3" borderId="10" xfId="0" applyNumberFormat="1" applyFont="1" applyFill="1" applyBorder="1"/>
    <xf numFmtId="164" fontId="13" fillId="3" borderId="10" xfId="0" applyNumberFormat="1" applyFont="1" applyFill="1" applyBorder="1"/>
    <xf numFmtId="0" fontId="17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" fillId="2" borderId="0" xfId="0" applyFont="1" applyFill="1"/>
    <xf numFmtId="0" fontId="22" fillId="2" borderId="3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1" fillId="2" borderId="3" xfId="0" applyFont="1" applyFill="1" applyBorder="1"/>
    <xf numFmtId="0" fontId="18" fillId="2" borderId="1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8" fillId="5" borderId="3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1" fillId="3" borderId="3" xfId="0" applyFont="1" applyFill="1" applyBorder="1"/>
    <xf numFmtId="0" fontId="28" fillId="5" borderId="35" xfId="0" applyFont="1" applyFill="1" applyBorder="1" applyAlignment="1">
      <alignment vertical="center"/>
    </xf>
    <xf numFmtId="0" fontId="30" fillId="5" borderId="34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vertical="center"/>
    </xf>
    <xf numFmtId="0" fontId="31" fillId="5" borderId="46" xfId="0" applyFont="1" applyFill="1" applyBorder="1" applyAlignment="1">
      <alignment horizontal="center" vertical="center"/>
    </xf>
    <xf numFmtId="0" fontId="29" fillId="5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67" fontId="2" fillId="3" borderId="48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3" borderId="15" xfId="0" applyFont="1" applyFill="1" applyBorder="1"/>
    <xf numFmtId="0" fontId="2" fillId="0" borderId="0" xfId="0" applyFont="1" applyAlignment="1">
      <alignment horizontal="center"/>
    </xf>
    <xf numFmtId="0" fontId="20" fillId="4" borderId="3" xfId="0" applyFont="1" applyFill="1" applyBorder="1" applyAlignment="1">
      <alignment vertical="center"/>
    </xf>
    <xf numFmtId="0" fontId="21" fillId="4" borderId="3" xfId="0" applyFont="1" applyFill="1" applyBorder="1"/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3" fillId="2" borderId="3" xfId="0" applyFont="1" applyFill="1" applyBorder="1" applyAlignment="1">
      <alignment vertical="top"/>
    </xf>
    <xf numFmtId="172" fontId="2" fillId="0" borderId="5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vertical="center"/>
    </xf>
    <xf numFmtId="0" fontId="34" fillId="2" borderId="51" xfId="0" applyFont="1" applyFill="1" applyBorder="1" applyAlignment="1">
      <alignment horizontal="right" vertical="center"/>
    </xf>
    <xf numFmtId="0" fontId="2" fillId="2" borderId="12" xfId="0" applyFont="1" applyFill="1" applyBorder="1"/>
    <xf numFmtId="0" fontId="2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173" fontId="37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top"/>
    </xf>
    <xf numFmtId="0" fontId="31" fillId="2" borderId="26" xfId="0" applyFont="1" applyFill="1" applyBorder="1" applyAlignment="1">
      <alignment vertical="center"/>
    </xf>
    <xf numFmtId="0" fontId="31" fillId="4" borderId="26" xfId="0" applyFont="1" applyFill="1" applyBorder="1" applyAlignment="1">
      <alignment vertical="center"/>
    </xf>
    <xf numFmtId="0" fontId="9" fillId="0" borderId="0" xfId="0" applyFont="1" applyAlignment="1">
      <alignment horizontal="center" vertical="top"/>
    </xf>
    <xf numFmtId="16" fontId="29" fillId="5" borderId="34" xfId="0" applyNumberFormat="1" applyFont="1" applyFill="1" applyBorder="1"/>
    <xf numFmtId="167" fontId="2" fillId="0" borderId="0" xfId="0" applyNumberFormat="1" applyFont="1"/>
    <xf numFmtId="49" fontId="2" fillId="3" borderId="48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right" vertical="center"/>
    </xf>
    <xf numFmtId="1" fontId="13" fillId="3" borderId="3" xfId="0" applyNumberFormat="1" applyFont="1" applyFill="1" applyBorder="1" applyAlignment="1">
      <alignment horizontal="center" vertical="center"/>
    </xf>
    <xf numFmtId="167" fontId="13" fillId="3" borderId="10" xfId="0" applyNumberFormat="1" applyFont="1" applyFill="1" applyBorder="1" applyAlignment="1">
      <alignment horizontal="center" vertical="center"/>
    </xf>
    <xf numFmtId="167" fontId="13" fillId="3" borderId="48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0" fontId="18" fillId="4" borderId="3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19" fillId="2" borderId="3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right" vertical="center"/>
    </xf>
    <xf numFmtId="0" fontId="24" fillId="2" borderId="12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 vertical="top"/>
    </xf>
    <xf numFmtId="0" fontId="36" fillId="2" borderId="15" xfId="0" applyFont="1" applyFill="1" applyBorder="1" applyAlignment="1">
      <alignment vertical="top"/>
    </xf>
    <xf numFmtId="0" fontId="36" fillId="2" borderId="3" xfId="0" applyFont="1" applyFill="1" applyBorder="1" applyAlignment="1">
      <alignment vertical="top"/>
    </xf>
    <xf numFmtId="0" fontId="29" fillId="5" borderId="50" xfId="0" applyFont="1" applyFill="1" applyBorder="1" applyAlignment="1">
      <alignment horizontal="center" vertical="center"/>
    </xf>
    <xf numFmtId="16" fontId="29" fillId="5" borderId="47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167" fontId="2" fillId="3" borderId="9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right" vertical="center"/>
    </xf>
    <xf numFmtId="49" fontId="13" fillId="3" borderId="0" xfId="0" applyNumberFormat="1" applyFont="1" applyFill="1" applyAlignment="1">
      <alignment horizontal="right" vertical="center"/>
    </xf>
    <xf numFmtId="167" fontId="2" fillId="3" borderId="3" xfId="0" applyNumberFormat="1" applyFont="1" applyFill="1" applyBorder="1" applyAlignment="1">
      <alignment horizontal="center" vertical="center"/>
    </xf>
    <xf numFmtId="176" fontId="13" fillId="3" borderId="10" xfId="0" applyNumberFormat="1" applyFont="1" applyFill="1" applyBorder="1" applyAlignment="1">
      <alignment horizontal="center" vertical="center"/>
    </xf>
    <xf numFmtId="175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75" fontId="13" fillId="3" borderId="3" xfId="0" applyNumberFormat="1" applyFont="1" applyFill="1" applyBorder="1" applyAlignment="1">
      <alignment horizontal="center" vertical="center"/>
    </xf>
    <xf numFmtId="167" fontId="13" fillId="3" borderId="3" xfId="0" applyNumberFormat="1" applyFont="1" applyFill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10" fillId="2" borderId="4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5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8" fontId="2" fillId="3" borderId="4" xfId="0" applyNumberFormat="1" applyFont="1" applyFill="1" applyBorder="1" applyAlignment="1">
      <alignment horizontal="center"/>
    </xf>
    <xf numFmtId="168" fontId="13" fillId="3" borderId="4" xfId="0" applyNumberFormat="1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43" xfId="0" applyFont="1" applyBorder="1"/>
    <xf numFmtId="0" fontId="28" fillId="5" borderId="31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8" xfId="0" applyFont="1" applyBorder="1"/>
    <xf numFmtId="0" fontId="3" fillId="0" borderId="39" xfId="0" applyFont="1" applyBorder="1"/>
    <xf numFmtId="0" fontId="28" fillId="5" borderId="33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5" xfId="0" applyFont="1" applyBorder="1"/>
    <xf numFmtId="0" fontId="3" fillId="0" borderId="47" xfId="0" applyFont="1" applyBorder="1"/>
    <xf numFmtId="0" fontId="3" fillId="0" borderId="36" xfId="0" applyFont="1" applyBorder="1"/>
    <xf numFmtId="0" fontId="3" fillId="0" borderId="41" xfId="0" applyFont="1" applyBorder="1"/>
    <xf numFmtId="0" fontId="28" fillId="5" borderId="0" xfId="0" applyFont="1" applyFill="1" applyAlignment="1">
      <alignment horizontal="center" vertical="center"/>
    </xf>
    <xf numFmtId="0" fontId="0" fillId="0" borderId="0" xfId="0" applyFont="1" applyAlignment="1"/>
    <xf numFmtId="0" fontId="29" fillId="5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8" fillId="2" borderId="22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27" fillId="2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4" fillId="2" borderId="1" xfId="0" applyFont="1" applyFill="1" applyBorder="1" applyAlignment="1">
      <alignment horizontal="center" vertical="center"/>
    </xf>
    <xf numFmtId="0" fontId="29" fillId="5" borderId="54" xfId="0" applyFont="1" applyFill="1" applyBorder="1" applyAlignment="1">
      <alignment horizontal="center"/>
    </xf>
    <xf numFmtId="0" fontId="3" fillId="0" borderId="55" xfId="0" applyFont="1" applyBorder="1"/>
    <xf numFmtId="0" fontId="28" fillId="5" borderId="56" xfId="0" applyFont="1" applyFill="1" applyBorder="1" applyAlignment="1">
      <alignment horizontal="center" vertical="center"/>
    </xf>
    <xf numFmtId="0" fontId="28" fillId="5" borderId="59" xfId="0" applyFont="1" applyFill="1" applyBorder="1" applyAlignment="1">
      <alignment horizontal="center"/>
    </xf>
    <xf numFmtId="0" fontId="3" fillId="0" borderId="60" xfId="0" applyFont="1" applyBorder="1"/>
    <xf numFmtId="0" fontId="38" fillId="5" borderId="52" xfId="0" applyFont="1" applyFill="1" applyBorder="1" applyAlignment="1">
      <alignment horizontal="center" vertical="center"/>
    </xf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16" fontId="29" fillId="5" borderId="65" xfId="0" applyNumberFormat="1" applyFont="1" applyFill="1" applyBorder="1" applyAlignment="1">
      <alignment horizontal="center"/>
    </xf>
    <xf numFmtId="0" fontId="3" fillId="0" borderId="66" xfId="0" applyFont="1" applyBorder="1"/>
    <xf numFmtId="172" fontId="29" fillId="5" borderId="36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top"/>
    </xf>
    <xf numFmtId="0" fontId="28" fillId="5" borderId="52" xfId="0" applyFont="1" applyFill="1" applyBorder="1" applyAlignment="1">
      <alignment horizontal="center" vertical="center"/>
    </xf>
    <xf numFmtId="0" fontId="3" fillId="0" borderId="57" xfId="0" applyFont="1" applyBorder="1"/>
    <xf numFmtId="0" fontId="28" fillId="5" borderId="53" xfId="0" applyFont="1" applyFill="1" applyBorder="1" applyAlignment="1">
      <alignment horizontal="center" vertical="center"/>
    </xf>
    <xf numFmtId="0" fontId="3" fillId="0" borderId="58" xfId="0" applyFont="1" applyBorder="1"/>
    <xf numFmtId="0" fontId="3" fillId="0" borderId="64" xfId="0" applyFont="1" applyBorder="1"/>
    <xf numFmtId="16" fontId="29" fillId="5" borderId="56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right" vertical="center"/>
    </xf>
    <xf numFmtId="0" fontId="3" fillId="0" borderId="7" xfId="0" applyFont="1" applyBorder="1"/>
    <xf numFmtId="0" fontId="3" fillId="0" borderId="67" xfId="0" applyFont="1" applyBorder="1"/>
    <xf numFmtId="172" fontId="29" fillId="5" borderId="19" xfId="0" applyNumberFormat="1" applyFont="1" applyFill="1" applyBorder="1" applyAlignment="1">
      <alignment horizontal="center" vertical="center"/>
    </xf>
    <xf numFmtId="0" fontId="3" fillId="0" borderId="68" xfId="0" applyFont="1" applyBorder="1"/>
    <xf numFmtId="172" fontId="40" fillId="5" borderId="33" xfId="0" applyNumberFormat="1" applyFont="1" applyFill="1" applyBorder="1" applyAlignment="1">
      <alignment horizontal="center" vertical="center" textRotation="90"/>
    </xf>
    <xf numFmtId="0" fontId="41" fillId="5" borderId="65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top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70" fontId="32" fillId="0" borderId="9" xfId="0" applyNumberFormat="1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171" fontId="32" fillId="0" borderId="9" xfId="0" applyNumberFormat="1" applyFont="1" applyBorder="1" applyAlignment="1" applyProtection="1">
      <alignment horizontal="center" vertical="center"/>
      <protection locked="0"/>
    </xf>
    <xf numFmtId="171" fontId="32" fillId="0" borderId="49" xfId="0" applyNumberFormat="1" applyFont="1" applyBorder="1" applyAlignment="1" applyProtection="1">
      <alignment horizontal="center" vertical="center"/>
      <protection locked="0"/>
    </xf>
    <xf numFmtId="0" fontId="42" fillId="2" borderId="25" xfId="0" applyFont="1" applyFill="1" applyBorder="1" applyAlignment="1">
      <alignment horizontal="right" vertical="center" wrapText="1"/>
    </xf>
    <xf numFmtId="0" fontId="22" fillId="2" borderId="25" xfId="0" applyFont="1" applyFill="1" applyBorder="1" applyAlignment="1">
      <alignment vertical="center"/>
    </xf>
    <xf numFmtId="0" fontId="42" fillId="2" borderId="67" xfId="0" applyFont="1" applyFill="1" applyBorder="1" applyAlignment="1">
      <alignment horizontal="right" vertical="center" wrapText="1"/>
    </xf>
    <xf numFmtId="0" fontId="43" fillId="5" borderId="33" xfId="0" applyFont="1" applyFill="1" applyBorder="1" applyAlignment="1">
      <alignment horizontal="center" vertical="center" wrapText="1"/>
    </xf>
    <xf numFmtId="0" fontId="44" fillId="5" borderId="33" xfId="0" applyFont="1" applyFill="1" applyBorder="1" applyAlignment="1">
      <alignment horizontal="center" vertical="center" wrapText="1"/>
    </xf>
    <xf numFmtId="172" fontId="45" fillId="5" borderId="33" xfId="0" applyNumberFormat="1" applyFont="1" applyFill="1" applyBorder="1" applyAlignment="1">
      <alignment horizontal="left" vertical="center" textRotation="90" wrapText="1"/>
    </xf>
    <xf numFmtId="0" fontId="44" fillId="5" borderId="50" xfId="0" applyFont="1" applyFill="1" applyBorder="1" applyAlignment="1">
      <alignment horizontal="center" vertical="center" wrapText="1"/>
    </xf>
    <xf numFmtId="0" fontId="43" fillId="5" borderId="31" xfId="0" applyFont="1" applyFill="1" applyBorder="1" applyAlignment="1">
      <alignment horizontal="center" wrapText="1"/>
    </xf>
    <xf numFmtId="174" fontId="46" fillId="5" borderId="33" xfId="0" applyNumberFormat="1" applyFont="1" applyFill="1" applyBorder="1" applyAlignment="1">
      <alignment horizontal="center" vertical="center" wrapText="1"/>
    </xf>
    <xf numFmtId="1" fontId="2" fillId="4" borderId="48" xfId="0" applyNumberFormat="1" applyFont="1" applyFill="1" applyBorder="1" applyAlignment="1" applyProtection="1">
      <alignment horizontal="center" vertical="center"/>
      <protection locked="0"/>
    </xf>
    <xf numFmtId="175" fontId="2" fillId="4" borderId="48" xfId="0" applyNumberFormat="1" applyFont="1" applyFill="1" applyBorder="1" applyAlignment="1" applyProtection="1">
      <alignment horizontal="center" vertical="center"/>
      <protection locked="0"/>
    </xf>
    <xf numFmtId="174" fontId="46" fillId="5" borderId="50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-19050</xdr:colOff>
      <xdr:row>5</xdr:row>
      <xdr:rowOff>152400</xdr:rowOff>
    </xdr:from>
    <xdr:ext cx="38100" cy="0"/>
    <xdr:grpSp>
      <xdr:nvGrpSpPr>
        <xdr:cNvPr id="2" name="Shape 2"/>
        <xdr:cNvGrpSpPr/>
      </xdr:nvGrpSpPr>
      <xdr:grpSpPr>
        <a:xfrm>
          <a:off x="5657850" y="1112520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4386450" y="3780000"/>
            <a:chExt cx="978600" cy="2808450"/>
          </a:xfrm>
        </xdr:grpSpPr>
        <xdr:sp macro="" textlink="">
          <xdr:nvSpPr>
            <xdr:cNvPr id="4" name="Shape 4"/>
            <xdr:cNvSpPr/>
          </xdr:nvSpPr>
          <xdr:spPr>
            <a:xfrm>
              <a:off x="4386450" y="3780000"/>
              <a:ext cx="978600" cy="2808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386450" y="3780000"/>
              <a:ext cx="978600" cy="2808450"/>
              <a:chOff x="5346000" y="971550"/>
              <a:chExt cx="978600" cy="2808450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6286500" y="97155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/>
              <xdr:cNvCxnSpPr/>
            </xdr:nvCxnSpPr>
            <xdr:spPr>
              <a:xfrm>
                <a:off x="5346000" y="3780000"/>
                <a:ext cx="0" cy="0"/>
              </a:xfrm>
              <a:prstGeom prst="straightConnector1">
                <a:avLst/>
              </a:prstGeom>
              <a:noFill/>
              <a:ln w="19050" cap="flat" cmpd="sng">
                <a:solidFill>
                  <a:srgbClr val="4A7DBA"/>
                </a:solidFill>
                <a:prstDash val="solid"/>
                <a:round/>
                <a:headEnd type="none" w="sm" len="sm"/>
                <a:tailEnd type="stealth" w="med" len="med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workbookViewId="0">
      <selection activeCell="D19" sqref="D19"/>
    </sheetView>
  </sheetViews>
  <sheetFormatPr baseColWidth="10" defaultColWidth="0" defaultRowHeight="15" customHeight="1" zeroHeight="1" x14ac:dyDescent="0.25"/>
  <cols>
    <col min="1" max="1" width="9.88671875" customWidth="1"/>
    <col min="2" max="2" width="8.44140625" customWidth="1"/>
    <col min="3" max="3" width="15" customWidth="1"/>
    <col min="4" max="4" width="22.33203125" customWidth="1"/>
    <col min="5" max="8" width="6.77734375" customWidth="1"/>
    <col min="9" max="9" width="11.109375" customWidth="1"/>
    <col min="10" max="10" width="11.33203125" customWidth="1"/>
    <col min="11" max="13" width="8.44140625" customWidth="1"/>
    <col min="14" max="14" width="9.88671875" customWidth="1"/>
    <col min="15" max="26" width="9.33203125" hidden="1" customWidth="1"/>
    <col min="27" max="16384" width="12.6640625" hidden="1"/>
  </cols>
  <sheetData>
    <row r="1" spans="1:26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25">
      <c r="A2" s="149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151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152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5">
      <c r="A6" s="4"/>
      <c r="B6" s="4"/>
      <c r="C6" s="4"/>
      <c r="D6" s="153" t="s">
        <v>3</v>
      </c>
      <c r="E6" s="150"/>
      <c r="F6" s="154" t="str">
        <f>IF('INSCRIPCIÓN AL EVENTO'!I8=0,"-",'INSCRIPCIÓN AL EVENTO'!I8)</f>
        <v>-</v>
      </c>
      <c r="G6" s="155"/>
      <c r="H6" s="155"/>
      <c r="I6" s="156"/>
      <c r="J6" s="6"/>
      <c r="K6" s="4"/>
      <c r="L6" s="4"/>
      <c r="M6" s="4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5">
      <c r="A7" s="4"/>
      <c r="B7" s="4"/>
      <c r="C7" s="4"/>
      <c r="D7" s="153" t="s">
        <v>4</v>
      </c>
      <c r="E7" s="150"/>
      <c r="F7" s="157">
        <f>SUM(J15,J25,J31)</f>
        <v>0</v>
      </c>
      <c r="G7" s="155"/>
      <c r="H7" s="155"/>
      <c r="I7" s="156"/>
      <c r="J7" s="8"/>
      <c r="K7" s="4"/>
      <c r="L7" s="4"/>
      <c r="M7" s="4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.5" customHeight="1" x14ac:dyDescent="0.25">
      <c r="A8" s="4"/>
      <c r="B8" s="4"/>
      <c r="C8" s="4"/>
      <c r="D8" s="10"/>
      <c r="E8" s="10"/>
      <c r="F8" s="10"/>
      <c r="G8" s="11"/>
      <c r="H8" s="11"/>
      <c r="I8" s="12"/>
      <c r="J8" s="13"/>
      <c r="K8" s="4"/>
      <c r="L8" s="4"/>
      <c r="M8" s="4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14"/>
      <c r="B9" s="15"/>
      <c r="C9" s="16"/>
      <c r="D9" s="17"/>
      <c r="E9" s="17"/>
      <c r="F9" s="18"/>
      <c r="G9" s="18"/>
      <c r="H9" s="18"/>
      <c r="I9" s="19"/>
      <c r="J9" s="20"/>
      <c r="K9" s="21"/>
      <c r="L9" s="22"/>
      <c r="M9" s="22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14"/>
      <c r="B10" s="15"/>
      <c r="C10" s="16"/>
      <c r="D10" s="17"/>
      <c r="E10" s="17"/>
      <c r="F10" s="18"/>
      <c r="G10" s="18"/>
      <c r="H10" s="18"/>
      <c r="I10" s="19"/>
      <c r="J10" s="20"/>
      <c r="K10" s="21"/>
      <c r="L10" s="22"/>
      <c r="M10" s="22"/>
      <c r="N10" s="2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14"/>
      <c r="B11" s="23"/>
      <c r="C11" s="23"/>
      <c r="D11" s="24" t="s">
        <v>5</v>
      </c>
      <c r="E11" s="17"/>
      <c r="F11" s="18"/>
      <c r="G11" s="18"/>
      <c r="H11" s="158" t="s">
        <v>6</v>
      </c>
      <c r="I11" s="160" t="s">
        <v>7</v>
      </c>
      <c r="J11" s="156"/>
      <c r="K11" s="16"/>
      <c r="L11" s="22"/>
      <c r="M11" s="22"/>
      <c r="N11" s="1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14"/>
      <c r="B12" s="15"/>
      <c r="C12" s="23"/>
      <c r="D12" s="16"/>
      <c r="E12" s="16"/>
      <c r="F12" s="16"/>
      <c r="G12" s="18"/>
      <c r="H12" s="159"/>
      <c r="I12" s="25" t="s">
        <v>8</v>
      </c>
      <c r="J12" s="25" t="s">
        <v>9</v>
      </c>
      <c r="K12" s="16"/>
      <c r="L12" s="22"/>
      <c r="M12" s="22"/>
      <c r="N12" s="1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14"/>
      <c r="B13" s="26"/>
      <c r="C13" s="23"/>
      <c r="D13" s="161" t="s">
        <v>10</v>
      </c>
      <c r="E13" s="155"/>
      <c r="F13" s="155"/>
      <c r="G13" s="156"/>
      <c r="H13" s="27">
        <f>COUNTIF('INSCRIPCIÓN AL EVENTO'!J17:J46,"Solo Seminarios")</f>
        <v>0</v>
      </c>
      <c r="I13" s="28">
        <v>5000</v>
      </c>
      <c r="J13" s="29">
        <f t="shared" ref="J13:J14" si="0">H13*I13</f>
        <v>0</v>
      </c>
      <c r="K13" s="30"/>
      <c r="L13" s="16"/>
      <c r="M13" s="16"/>
      <c r="N13" s="2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14"/>
      <c r="B14" s="26"/>
      <c r="C14" s="23"/>
      <c r="D14" s="161" t="s">
        <v>11</v>
      </c>
      <c r="E14" s="155"/>
      <c r="F14" s="155"/>
      <c r="G14" s="156"/>
      <c r="H14" s="27">
        <f>COUNTIF('INSCRIPCIÓN AL EVENTO'!J17:J46,"Seminarios + Torneo")</f>
        <v>0</v>
      </c>
      <c r="I14" s="28">
        <v>5500</v>
      </c>
      <c r="J14" s="29">
        <f t="shared" si="0"/>
        <v>0</v>
      </c>
      <c r="K14" s="31"/>
      <c r="L14" s="16"/>
      <c r="M14" s="16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4"/>
      <c r="B15" s="15"/>
      <c r="C15" s="23"/>
      <c r="D15" s="17"/>
      <c r="E15" s="17"/>
      <c r="F15" s="18"/>
      <c r="G15" s="18"/>
      <c r="H15" s="18"/>
      <c r="I15" s="19"/>
      <c r="J15" s="32">
        <f>SUM(J13:J14)</f>
        <v>0</v>
      </c>
      <c r="K15" s="21"/>
      <c r="L15" s="22"/>
      <c r="M15" s="22"/>
      <c r="N15" s="2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4"/>
      <c r="B16" s="15"/>
      <c r="C16" s="23"/>
      <c r="D16" s="17"/>
      <c r="E16" s="17"/>
      <c r="F16" s="18"/>
      <c r="G16" s="18"/>
      <c r="H16" s="18"/>
      <c r="I16" s="19"/>
      <c r="J16" s="20"/>
      <c r="K16" s="21"/>
      <c r="L16" s="22"/>
      <c r="M16" s="22"/>
      <c r="N16" s="2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4"/>
      <c r="B17" s="15"/>
      <c r="C17" s="23"/>
      <c r="D17" s="24" t="s">
        <v>12</v>
      </c>
      <c r="E17" s="24"/>
      <c r="F17" s="160" t="s">
        <v>6</v>
      </c>
      <c r="G17" s="155"/>
      <c r="H17" s="156"/>
      <c r="I17" s="160" t="s">
        <v>13</v>
      </c>
      <c r="J17" s="156"/>
      <c r="K17" s="21"/>
      <c r="L17" s="22"/>
      <c r="M17" s="22"/>
      <c r="N17" s="2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4"/>
      <c r="B18" s="15"/>
      <c r="C18" s="23"/>
      <c r="D18" s="33" t="s">
        <v>14</v>
      </c>
      <c r="E18" s="33"/>
      <c r="F18" s="162" t="s">
        <v>15</v>
      </c>
      <c r="G18" s="155"/>
      <c r="H18" s="156"/>
      <c r="I18" s="25" t="s">
        <v>8</v>
      </c>
      <c r="J18" s="25" t="s">
        <v>9</v>
      </c>
      <c r="K18" s="21"/>
      <c r="L18" s="22"/>
      <c r="M18" s="22"/>
      <c r="N18" s="2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14"/>
      <c r="B19" s="15"/>
      <c r="C19" s="23"/>
      <c r="D19" s="34" t="s">
        <v>16</v>
      </c>
      <c r="E19" s="35"/>
      <c r="F19" s="164">
        <f>COUNTIF('INSCRIPCIÓN AL EVENTO'!$K$17:$K$46,D19)</f>
        <v>0</v>
      </c>
      <c r="G19" s="155"/>
      <c r="H19" s="156"/>
      <c r="I19" s="28">
        <v>900</v>
      </c>
      <c r="J19" s="29">
        <f t="shared" ref="J19:J24" si="1">F19*I19</f>
        <v>0</v>
      </c>
      <c r="K19" s="21"/>
      <c r="L19" s="22"/>
      <c r="M19" s="22"/>
      <c r="N19" s="2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14"/>
      <c r="B20" s="15"/>
      <c r="C20" s="23"/>
      <c r="D20" s="34" t="s">
        <v>17</v>
      </c>
      <c r="E20" s="35"/>
      <c r="F20" s="164">
        <f>COUNTIF('INSCRIPCIÓN AL EVENTO'!$K$17:$K$46,D20)</f>
        <v>0</v>
      </c>
      <c r="G20" s="155"/>
      <c r="H20" s="156"/>
      <c r="I20" s="28">
        <v>1300</v>
      </c>
      <c r="J20" s="29">
        <f t="shared" si="1"/>
        <v>0</v>
      </c>
      <c r="K20" s="21"/>
      <c r="L20" s="22"/>
      <c r="M20" s="22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14"/>
      <c r="B21" s="26"/>
      <c r="C21" s="23"/>
      <c r="D21" s="34" t="s">
        <v>18</v>
      </c>
      <c r="E21" s="35"/>
      <c r="F21" s="164">
        <f>COUNTIF('INSCRIPCIÓN AL EVENTO'!$K$17:$K$46,D21)</f>
        <v>0</v>
      </c>
      <c r="G21" s="155"/>
      <c r="H21" s="156"/>
      <c r="I21" s="28">
        <v>1800</v>
      </c>
      <c r="J21" s="29">
        <f t="shared" si="1"/>
        <v>0</v>
      </c>
      <c r="K21" s="21"/>
      <c r="L21" s="22"/>
      <c r="M21" s="22"/>
      <c r="N21" s="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14"/>
      <c r="B22" s="26"/>
      <c r="C22" s="23"/>
      <c r="D22" s="34" t="s">
        <v>19</v>
      </c>
      <c r="E22" s="35"/>
      <c r="F22" s="164">
        <f>COUNTIF('INSCRIPCIÓN AL EVENTO'!$K$17:$K$46,D22)</f>
        <v>0</v>
      </c>
      <c r="G22" s="155"/>
      <c r="H22" s="156"/>
      <c r="I22" s="28">
        <v>2700</v>
      </c>
      <c r="J22" s="29">
        <f t="shared" si="1"/>
        <v>0</v>
      </c>
      <c r="K22" s="21"/>
      <c r="L22" s="22"/>
      <c r="M22" s="22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14"/>
      <c r="B23" s="15"/>
      <c r="C23" s="23"/>
      <c r="D23" s="34" t="s">
        <v>20</v>
      </c>
      <c r="E23" s="35"/>
      <c r="F23" s="164">
        <f>COUNTIF('INSCRIPCIÓN AL EVENTO'!$K$17:$K$46,D23)</f>
        <v>0</v>
      </c>
      <c r="G23" s="155"/>
      <c r="H23" s="156"/>
      <c r="I23" s="28">
        <v>4000</v>
      </c>
      <c r="J23" s="29">
        <f t="shared" si="1"/>
        <v>0</v>
      </c>
      <c r="K23" s="21"/>
      <c r="L23" s="21"/>
      <c r="M23" s="21"/>
      <c r="N23" s="2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14"/>
      <c r="B24" s="26"/>
      <c r="C24" s="26"/>
      <c r="D24" s="34" t="s">
        <v>21</v>
      </c>
      <c r="E24" s="35"/>
      <c r="F24" s="164">
        <f>COUNTIF('INSCRIPCIÓN AL EVENTO'!$K$17:$K$46,D24)</f>
        <v>0</v>
      </c>
      <c r="G24" s="155"/>
      <c r="H24" s="156"/>
      <c r="I24" s="28">
        <v>6000</v>
      </c>
      <c r="J24" s="29">
        <f t="shared" si="1"/>
        <v>0</v>
      </c>
      <c r="K24" s="31"/>
      <c r="L24" s="21"/>
      <c r="M24" s="21"/>
      <c r="N24" s="2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16"/>
      <c r="B25" s="15"/>
      <c r="C25" s="23"/>
      <c r="D25" s="16"/>
      <c r="E25" s="16"/>
      <c r="F25" s="165">
        <f>SUM(F19:F24)</f>
        <v>0</v>
      </c>
      <c r="G25" s="155"/>
      <c r="H25" s="156"/>
      <c r="I25" s="36"/>
      <c r="J25" s="32">
        <f>SUM(J19:J24)</f>
        <v>0</v>
      </c>
      <c r="K25" s="31"/>
      <c r="L25" s="21"/>
      <c r="M25" s="21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6"/>
      <c r="B26" s="15"/>
      <c r="C26" s="23"/>
      <c r="D26" s="16"/>
      <c r="E26" s="16"/>
      <c r="F26" s="16"/>
      <c r="G26" s="16"/>
      <c r="H26" s="16"/>
      <c r="I26" s="16"/>
      <c r="J26" s="37"/>
      <c r="K26" s="21"/>
      <c r="L26" s="21"/>
      <c r="M26" s="21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16"/>
      <c r="B27" s="15"/>
      <c r="C27" s="23"/>
      <c r="D27" s="21"/>
      <c r="E27" s="38"/>
      <c r="F27" s="160" t="s">
        <v>6</v>
      </c>
      <c r="G27" s="155"/>
      <c r="H27" s="156"/>
      <c r="I27" s="160" t="s">
        <v>22</v>
      </c>
      <c r="J27" s="156"/>
      <c r="K27" s="21"/>
      <c r="L27" s="21"/>
      <c r="M27" s="21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16"/>
      <c r="B28" s="16"/>
      <c r="C28" s="16"/>
      <c r="D28" s="39" t="s">
        <v>23</v>
      </c>
      <c r="E28" s="40">
        <v>44730</v>
      </c>
      <c r="F28" s="40">
        <v>44731</v>
      </c>
      <c r="G28" s="40">
        <v>44732</v>
      </c>
      <c r="H28" s="41" t="s">
        <v>24</v>
      </c>
      <c r="I28" s="25" t="s">
        <v>8</v>
      </c>
      <c r="J28" s="25" t="s">
        <v>9</v>
      </c>
      <c r="K28" s="21"/>
      <c r="L28" s="21"/>
      <c r="M28" s="21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16"/>
      <c r="B29" s="16"/>
      <c r="C29" s="36"/>
      <c r="D29" s="42" t="s">
        <v>25</v>
      </c>
      <c r="E29" s="43">
        <f>'RESERVAS VIANDAS Y SAYONARA'!E45</f>
        <v>0</v>
      </c>
      <c r="F29" s="43">
        <f>'RESERVAS VIANDAS Y SAYONARA'!F45</f>
        <v>0</v>
      </c>
      <c r="G29" s="43">
        <f>'RESERVAS VIANDAS Y SAYONARA'!G45</f>
        <v>0</v>
      </c>
      <c r="H29" s="43">
        <f>E29+F29+G29</f>
        <v>0</v>
      </c>
      <c r="I29" s="28">
        <v>600</v>
      </c>
      <c r="J29" s="29">
        <f t="shared" ref="J29:J30" si="2">H29*I29</f>
        <v>0</v>
      </c>
      <c r="K29" s="16"/>
      <c r="L29" s="21"/>
      <c r="M29" s="21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16"/>
      <c r="C30" s="36"/>
      <c r="D30" s="42" t="s">
        <v>26</v>
      </c>
      <c r="E30" s="43" t="s">
        <v>27</v>
      </c>
      <c r="F30" s="43">
        <f>'RESERVAS VIANDAS Y SAYONARA'!J45</f>
        <v>0</v>
      </c>
      <c r="G30" s="43" t="s">
        <v>27</v>
      </c>
      <c r="H30" s="43">
        <f>F30</f>
        <v>0</v>
      </c>
      <c r="I30" s="28">
        <v>2000</v>
      </c>
      <c r="J30" s="29">
        <f t="shared" si="2"/>
        <v>0</v>
      </c>
      <c r="K30" s="16"/>
      <c r="L30" s="16"/>
      <c r="M30" s="16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16"/>
      <c r="C31" s="16"/>
      <c r="D31" s="45"/>
      <c r="E31" s="46"/>
      <c r="F31" s="47"/>
      <c r="G31" s="47"/>
      <c r="H31" s="47"/>
      <c r="I31" s="19"/>
      <c r="J31" s="32">
        <f>SUM(J29:J30)</f>
        <v>0</v>
      </c>
      <c r="K31" s="16"/>
      <c r="L31" s="16"/>
      <c r="M31" s="16"/>
      <c r="N31" s="1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16"/>
      <c r="B32" s="16"/>
      <c r="C32" s="16"/>
      <c r="D32" s="17"/>
      <c r="E32" s="17"/>
      <c r="F32" s="18"/>
      <c r="G32" s="18"/>
      <c r="H32" s="18"/>
      <c r="I32" s="19"/>
      <c r="J32" s="19"/>
      <c r="K32" s="16"/>
      <c r="L32" s="16"/>
      <c r="M32" s="16"/>
      <c r="N32" s="1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16"/>
      <c r="B33" s="16"/>
      <c r="C33" s="16"/>
      <c r="D33" s="17"/>
      <c r="E33" s="17"/>
      <c r="F33" s="18"/>
      <c r="G33" s="18"/>
      <c r="H33" s="163" t="s">
        <v>28</v>
      </c>
      <c r="I33" s="156"/>
      <c r="J33" s="48">
        <f>J25</f>
        <v>0</v>
      </c>
      <c r="K33" s="16"/>
      <c r="L33" s="16"/>
      <c r="M33" s="16"/>
      <c r="N33" s="1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16"/>
      <c r="B34" s="16"/>
      <c r="C34" s="16"/>
      <c r="D34" s="16"/>
      <c r="E34" s="16"/>
      <c r="F34" s="16"/>
      <c r="G34" s="16"/>
      <c r="H34" s="163" t="s">
        <v>29</v>
      </c>
      <c r="I34" s="156"/>
      <c r="J34" s="49">
        <f>J15+J31</f>
        <v>0</v>
      </c>
      <c r="K34" s="16"/>
      <c r="L34" s="16"/>
      <c r="M34" s="16"/>
      <c r="N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hidden="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hidden="1" customHeight="1" x14ac:dyDescent="0.25">
      <c r="A45" s="2"/>
      <c r="B45" s="2"/>
      <c r="C45" s="2"/>
      <c r="D45" s="2">
        <f t="shared" ref="D45:D47" si="3">B11</f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 customHeight="1" x14ac:dyDescent="0.25">
      <c r="A46" s="2"/>
      <c r="B46" s="2"/>
      <c r="C46" s="2"/>
      <c r="D46" s="2">
        <f t="shared" si="3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 customHeight="1" x14ac:dyDescent="0.25">
      <c r="A47" s="2"/>
      <c r="B47" s="2"/>
      <c r="C47" s="2"/>
      <c r="D47" s="2">
        <f t="shared" si="3"/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 customHeight="1" x14ac:dyDescent="0.25">
      <c r="A48" s="2"/>
      <c r="B48" s="2"/>
      <c r="C48" s="2"/>
      <c r="D48" s="2">
        <f t="shared" ref="D48:D55" si="4">B15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hidden="1" customHeight="1" x14ac:dyDescent="0.25">
      <c r="A49" s="2"/>
      <c r="B49" s="2"/>
      <c r="C49" s="2"/>
      <c r="D49" s="2">
        <f t="shared" si="4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 customHeight="1" x14ac:dyDescent="0.25">
      <c r="A50" s="2"/>
      <c r="B50" s="2"/>
      <c r="C50" s="2"/>
      <c r="D50" s="2">
        <f t="shared" si="4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hidden="1" customHeight="1" x14ac:dyDescent="0.25">
      <c r="A51" s="2"/>
      <c r="B51" s="2"/>
      <c r="C51" s="2"/>
      <c r="D51" s="2">
        <f t="shared" si="4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hidden="1" customHeight="1" x14ac:dyDescent="0.25">
      <c r="A52" s="2"/>
      <c r="B52" s="2"/>
      <c r="C52" s="2"/>
      <c r="D52" s="2">
        <f t="shared" si="4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hidden="1" customHeight="1" x14ac:dyDescent="0.25">
      <c r="A53" s="2"/>
      <c r="B53" s="2"/>
      <c r="C53" s="2"/>
      <c r="D53" s="2">
        <f t="shared" si="4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hidden="1" customHeight="1" x14ac:dyDescent="0.25">
      <c r="A54" s="2"/>
      <c r="B54" s="2"/>
      <c r="C54" s="2"/>
      <c r="D54" s="2">
        <f t="shared" si="4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hidden="1" customHeight="1" x14ac:dyDescent="0.25">
      <c r="A55" s="2"/>
      <c r="B55" s="2"/>
      <c r="C55" s="2"/>
      <c r="D55" s="2">
        <f t="shared" si="4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</sheetData>
  <sheetProtection algorithmName="SHA-512" hashValue="85QRmvPF2M5Qi3Efm5Tkxm1qNaPUplbJSjh8GuRExG5zHeX72rg0YfYUbmIsiqTZMgXKztRBJLB2NHf1CnHUJA==" saltValue="pFFQCTwf5QC1y2exXy64+A==" spinCount="100000" sheet="1" objects="1" scenarios="1"/>
  <mergeCells count="25">
    <mergeCell ref="H33:I33"/>
    <mergeCell ref="H34:I34"/>
    <mergeCell ref="F19:H19"/>
    <mergeCell ref="F20:H20"/>
    <mergeCell ref="F21:H21"/>
    <mergeCell ref="F22:H22"/>
    <mergeCell ref="F23:H23"/>
    <mergeCell ref="F24:H24"/>
    <mergeCell ref="F25:H25"/>
    <mergeCell ref="D14:G14"/>
    <mergeCell ref="F17:H17"/>
    <mergeCell ref="I17:J17"/>
    <mergeCell ref="F18:H18"/>
    <mergeCell ref="F27:H27"/>
    <mergeCell ref="I27:J27"/>
    <mergeCell ref="D7:E7"/>
    <mergeCell ref="F7:I7"/>
    <mergeCell ref="H11:H12"/>
    <mergeCell ref="I11:J11"/>
    <mergeCell ref="D13:G13"/>
    <mergeCell ref="A2:N2"/>
    <mergeCell ref="A3:N3"/>
    <mergeCell ref="A4:N4"/>
    <mergeCell ref="D6:E6"/>
    <mergeCell ref="F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showGridLines="0" tabSelected="1" topLeftCell="A4" workbookViewId="0">
      <selection activeCell="I8" sqref="I8:J8"/>
    </sheetView>
  </sheetViews>
  <sheetFormatPr baseColWidth="10" defaultColWidth="0" defaultRowHeight="15" customHeight="1" zeroHeight="1" x14ac:dyDescent="0.25"/>
  <cols>
    <col min="1" max="1" width="1.6640625" customWidth="1"/>
    <col min="2" max="2" width="3.88671875" customWidth="1"/>
    <col min="3" max="3" width="8" hidden="1" customWidth="1"/>
    <col min="4" max="4" width="4" hidden="1" customWidth="1"/>
    <col min="5" max="5" width="22.6640625" customWidth="1"/>
    <col min="6" max="6" width="23.77734375" customWidth="1"/>
    <col min="7" max="7" width="10" customWidth="1"/>
    <col min="8" max="8" width="12" customWidth="1"/>
    <col min="9" max="9" width="18.77734375" customWidth="1"/>
    <col min="10" max="10" width="20.21875" customWidth="1"/>
    <col min="11" max="11" width="10" customWidth="1"/>
    <col min="12" max="14" width="12" customWidth="1"/>
    <col min="15" max="15" width="1.109375" customWidth="1"/>
    <col min="16" max="16" width="8" hidden="1" customWidth="1"/>
    <col min="17" max="17" width="12" hidden="1" customWidth="1"/>
    <col min="18" max="27" width="9.33203125" hidden="1" customWidth="1"/>
    <col min="28" max="16384" width="12.6640625" hidden="1"/>
  </cols>
  <sheetData>
    <row r="1" spans="1:27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50"/>
      <c r="L1" s="50"/>
      <c r="M1" s="50"/>
      <c r="N1" s="50"/>
      <c r="O1" s="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7.75" customHeight="1" x14ac:dyDescent="0.25">
      <c r="A2" s="4"/>
      <c r="B2" s="51"/>
      <c r="C2" s="51"/>
      <c r="D2" s="51"/>
      <c r="E2" s="149" t="s">
        <v>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25">
      <c r="A3" s="4"/>
      <c r="B3" s="51"/>
      <c r="C3" s="51"/>
      <c r="D3" s="51"/>
      <c r="E3" s="151" t="s">
        <v>1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.5" customHeight="1" x14ac:dyDescent="0.25">
      <c r="A4" s="4"/>
      <c r="B4" s="51"/>
      <c r="C4" s="51"/>
      <c r="D4" s="51"/>
      <c r="E4" s="52"/>
      <c r="F4" s="52"/>
      <c r="G4" s="53"/>
      <c r="H4" s="54"/>
      <c r="I4" s="54"/>
      <c r="J4" s="55"/>
      <c r="K4" s="55"/>
      <c r="L4" s="55"/>
      <c r="M4" s="55"/>
      <c r="N4" s="55"/>
      <c r="O4" s="5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7" customHeight="1" x14ac:dyDescent="0.25">
      <c r="A5" s="4"/>
      <c r="B5" s="51"/>
      <c r="C5" s="51"/>
      <c r="D5" s="51"/>
      <c r="E5" s="152" t="s">
        <v>30</v>
      </c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57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7" customHeight="1" x14ac:dyDescent="0.25">
      <c r="A6" s="4"/>
      <c r="B6" s="51"/>
      <c r="C6" s="51"/>
      <c r="D6" s="51"/>
      <c r="E6" s="152" t="s">
        <v>31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5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3.5" customHeight="1" x14ac:dyDescent="0.25">
      <c r="A7" s="4"/>
      <c r="B7" s="51"/>
      <c r="C7" s="51"/>
      <c r="D7" s="51"/>
      <c r="E7" s="224"/>
      <c r="F7" s="185"/>
      <c r="G7" s="225"/>
      <c r="H7" s="58"/>
      <c r="I7" s="59"/>
      <c r="J7" s="60"/>
      <c r="K7" s="60"/>
      <c r="L7" s="55"/>
      <c r="M7" s="55"/>
      <c r="N7" s="55"/>
      <c r="O7" s="61"/>
      <c r="P7" s="57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25" customHeight="1" x14ac:dyDescent="0.25">
      <c r="A8" s="4"/>
      <c r="B8" s="51"/>
      <c r="C8" s="51"/>
      <c r="D8" s="51"/>
      <c r="E8" s="52"/>
      <c r="F8" s="224" t="s">
        <v>3</v>
      </c>
      <c r="G8" s="224"/>
      <c r="H8" s="226"/>
      <c r="I8" s="236"/>
      <c r="J8" s="237"/>
      <c r="K8" s="63"/>
      <c r="L8" s="60"/>
      <c r="M8" s="60"/>
      <c r="N8" s="60"/>
      <c r="O8" s="61"/>
      <c r="P8" s="57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25" customHeight="1" x14ac:dyDescent="0.25">
      <c r="A9" s="4"/>
      <c r="B9" s="51"/>
      <c r="C9" s="51"/>
      <c r="D9" s="51"/>
      <c r="E9" s="52"/>
      <c r="F9" s="62"/>
      <c r="G9" s="64"/>
      <c r="H9" s="64"/>
      <c r="I9" s="183" t="s">
        <v>32</v>
      </c>
      <c r="J9" s="180"/>
      <c r="K9" s="65"/>
      <c r="L9" s="60"/>
      <c r="M9" s="60"/>
      <c r="N9" s="60"/>
      <c r="O9" s="61"/>
      <c r="P9" s="57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25" customHeight="1" x14ac:dyDescent="0.25">
      <c r="A10" s="4"/>
      <c r="B10" s="51"/>
      <c r="C10" s="51"/>
      <c r="D10" s="51"/>
      <c r="E10" s="52"/>
      <c r="F10" s="52"/>
      <c r="G10" s="66"/>
      <c r="H10" s="67"/>
      <c r="I10" s="184"/>
      <c r="J10" s="185"/>
      <c r="K10" s="65"/>
      <c r="L10" s="4"/>
      <c r="M10" s="4"/>
      <c r="N10" s="4"/>
      <c r="O10" s="61"/>
      <c r="P10" s="5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0" customHeight="1" x14ac:dyDescent="0.25">
      <c r="A11" s="4"/>
      <c r="B11" s="68"/>
      <c r="C11" s="69" t="s">
        <v>33</v>
      </c>
      <c r="D11" s="70"/>
      <c r="E11" s="186" t="s">
        <v>34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.75" customHeight="1" x14ac:dyDescent="0.25">
      <c r="A12" s="16"/>
      <c r="B12" s="166" t="s">
        <v>35</v>
      </c>
      <c r="C12" s="169"/>
      <c r="D12" s="170"/>
      <c r="E12" s="173" t="s">
        <v>36</v>
      </c>
      <c r="F12" s="173" t="s">
        <v>37</v>
      </c>
      <c r="G12" s="71"/>
      <c r="H12" s="72"/>
      <c r="I12" s="227" t="s">
        <v>38</v>
      </c>
      <c r="J12" s="227" t="s">
        <v>39</v>
      </c>
      <c r="K12" s="169" t="s">
        <v>40</v>
      </c>
      <c r="L12" s="177"/>
      <c r="M12" s="170"/>
      <c r="N12" s="179" t="s">
        <v>41</v>
      </c>
      <c r="O12" s="7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x14ac:dyDescent="0.25">
      <c r="A13" s="16"/>
      <c r="B13" s="167"/>
      <c r="C13" s="171"/>
      <c r="D13" s="172"/>
      <c r="E13" s="174"/>
      <c r="F13" s="174"/>
      <c r="G13" s="71" t="s">
        <v>42</v>
      </c>
      <c r="H13" s="72"/>
      <c r="I13" s="174"/>
      <c r="J13" s="174"/>
      <c r="K13" s="171"/>
      <c r="L13" s="178"/>
      <c r="M13" s="172"/>
      <c r="N13" s="180"/>
      <c r="O13" s="7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5">
      <c r="A14" s="16"/>
      <c r="B14" s="167"/>
      <c r="C14" s="74"/>
      <c r="D14" s="74"/>
      <c r="E14" s="174"/>
      <c r="F14" s="174"/>
      <c r="G14" s="71" t="s">
        <v>43</v>
      </c>
      <c r="H14" s="72" t="s">
        <v>44</v>
      </c>
      <c r="I14" s="174"/>
      <c r="J14" s="174"/>
      <c r="K14" s="228" t="s">
        <v>45</v>
      </c>
      <c r="L14" s="181" t="s">
        <v>46</v>
      </c>
      <c r="M14" s="182"/>
      <c r="N14" s="180"/>
      <c r="O14" s="1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5">
      <c r="A15" s="16"/>
      <c r="B15" s="167"/>
      <c r="C15" s="72" t="s">
        <v>47</v>
      </c>
      <c r="D15" s="72" t="s">
        <v>35</v>
      </c>
      <c r="E15" s="174"/>
      <c r="F15" s="174"/>
      <c r="G15" s="75" t="s">
        <v>48</v>
      </c>
      <c r="H15" s="76" t="s">
        <v>49</v>
      </c>
      <c r="I15" s="174"/>
      <c r="J15" s="174"/>
      <c r="K15" s="174"/>
      <c r="L15" s="77" t="s">
        <v>42</v>
      </c>
      <c r="M15" s="77" t="s">
        <v>47</v>
      </c>
      <c r="N15" s="180"/>
      <c r="O15" s="1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 x14ac:dyDescent="0.25">
      <c r="A16" s="16"/>
      <c r="B16" s="168"/>
      <c r="C16" s="78"/>
      <c r="D16" s="78"/>
      <c r="E16" s="175"/>
      <c r="F16" s="175"/>
      <c r="G16" s="79"/>
      <c r="H16" s="79"/>
      <c r="I16" s="176"/>
      <c r="J16" s="176"/>
      <c r="K16" s="176"/>
      <c r="L16" s="75" t="s">
        <v>48</v>
      </c>
      <c r="M16" s="80" t="s">
        <v>50</v>
      </c>
      <c r="N16" s="180"/>
      <c r="O16" s="1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1.75" customHeight="1" x14ac:dyDescent="0.25">
      <c r="A17" s="16"/>
      <c r="B17" s="81">
        <v>1</v>
      </c>
      <c r="C17" s="81" t="str">
        <f>+C11</f>
        <v>ARG</v>
      </c>
      <c r="D17" s="81"/>
      <c r="E17" s="217"/>
      <c r="F17" s="218"/>
      <c r="G17" s="219"/>
      <c r="H17" s="220"/>
      <c r="I17" s="220"/>
      <c r="J17" s="221"/>
      <c r="K17" s="220"/>
      <c r="L17" s="219"/>
      <c r="M17" s="220"/>
      <c r="N17" s="82">
        <f>IFERROR(VLOOKUP(J17,RESUMEN!$D$13:$I$14,6,FALSE),0)</f>
        <v>0</v>
      </c>
      <c r="O17" s="8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1.75" customHeight="1" x14ac:dyDescent="0.25">
      <c r="A18" s="16"/>
      <c r="B18" s="81">
        <v>2</v>
      </c>
      <c r="C18" s="81" t="str">
        <f t="shared" ref="C18:C46" si="0">+C17</f>
        <v>ARG</v>
      </c>
      <c r="D18" s="81"/>
      <c r="E18" s="217"/>
      <c r="F18" s="218"/>
      <c r="G18" s="219"/>
      <c r="H18" s="220"/>
      <c r="I18" s="220"/>
      <c r="J18" s="221"/>
      <c r="K18" s="220"/>
      <c r="L18" s="219"/>
      <c r="M18" s="222"/>
      <c r="N18" s="82">
        <f>IFERROR(VLOOKUP(J18,RESUMEN!$D$13:$I$14,6,FALSE),0)</f>
        <v>0</v>
      </c>
      <c r="O18" s="8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1.75" customHeight="1" x14ac:dyDescent="0.25">
      <c r="A19" s="16"/>
      <c r="B19" s="81">
        <v>3</v>
      </c>
      <c r="C19" s="81" t="str">
        <f t="shared" si="0"/>
        <v>ARG</v>
      </c>
      <c r="D19" s="81"/>
      <c r="E19" s="217"/>
      <c r="F19" s="218"/>
      <c r="G19" s="220"/>
      <c r="H19" s="220"/>
      <c r="I19" s="220"/>
      <c r="J19" s="221"/>
      <c r="K19" s="220"/>
      <c r="L19" s="219"/>
      <c r="M19" s="222"/>
      <c r="N19" s="82">
        <f>IFERROR(VLOOKUP(J19,RESUMEN!$D$13:$I$14,6,FALSE),0)</f>
        <v>0</v>
      </c>
      <c r="O19" s="8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1.75" customHeight="1" x14ac:dyDescent="0.25">
      <c r="A20" s="16"/>
      <c r="B20" s="81">
        <v>4</v>
      </c>
      <c r="C20" s="81" t="str">
        <f t="shared" si="0"/>
        <v>ARG</v>
      </c>
      <c r="D20" s="81"/>
      <c r="E20" s="217"/>
      <c r="F20" s="218"/>
      <c r="G20" s="220"/>
      <c r="H20" s="220"/>
      <c r="I20" s="220"/>
      <c r="J20" s="221"/>
      <c r="K20" s="220"/>
      <c r="L20" s="219"/>
      <c r="M20" s="222"/>
      <c r="N20" s="82">
        <f>IFERROR(VLOOKUP(J20,RESUMEN!$D$13:$I$14,6,FALSE),0)</f>
        <v>0</v>
      </c>
      <c r="O20" s="8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1.75" customHeight="1" x14ac:dyDescent="0.25">
      <c r="A21" s="16"/>
      <c r="B21" s="81">
        <v>5</v>
      </c>
      <c r="C21" s="81" t="str">
        <f t="shared" si="0"/>
        <v>ARG</v>
      </c>
      <c r="D21" s="81"/>
      <c r="E21" s="217"/>
      <c r="F21" s="218"/>
      <c r="G21" s="220"/>
      <c r="H21" s="220"/>
      <c r="I21" s="220"/>
      <c r="J21" s="221"/>
      <c r="K21" s="220"/>
      <c r="L21" s="219"/>
      <c r="M21" s="222"/>
      <c r="N21" s="82">
        <f>IFERROR(VLOOKUP(J21,RESUMEN!$D$13:$I$14,6,FALSE),0)</f>
        <v>0</v>
      </c>
      <c r="O21" s="8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1.75" customHeight="1" x14ac:dyDescent="0.25">
      <c r="A22" s="16"/>
      <c r="B22" s="81">
        <v>6</v>
      </c>
      <c r="C22" s="81" t="str">
        <f t="shared" si="0"/>
        <v>ARG</v>
      </c>
      <c r="D22" s="81"/>
      <c r="E22" s="217"/>
      <c r="F22" s="218"/>
      <c r="G22" s="219"/>
      <c r="H22" s="220"/>
      <c r="I22" s="220"/>
      <c r="J22" s="221"/>
      <c r="K22" s="220"/>
      <c r="L22" s="219"/>
      <c r="M22" s="222"/>
      <c r="N22" s="82">
        <f>IFERROR(VLOOKUP(J22,RESUMEN!$D$13:$I$14,6,FALSE),0)</f>
        <v>0</v>
      </c>
      <c r="O22" s="8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1.75" customHeight="1" x14ac:dyDescent="0.25">
      <c r="A23" s="16"/>
      <c r="B23" s="81">
        <v>7</v>
      </c>
      <c r="C23" s="81" t="str">
        <f t="shared" si="0"/>
        <v>ARG</v>
      </c>
      <c r="D23" s="81"/>
      <c r="E23" s="217"/>
      <c r="F23" s="218"/>
      <c r="G23" s="219"/>
      <c r="H23" s="220"/>
      <c r="I23" s="220"/>
      <c r="J23" s="223"/>
      <c r="K23" s="220"/>
      <c r="L23" s="219"/>
      <c r="M23" s="222"/>
      <c r="N23" s="82">
        <f>IFERROR(VLOOKUP(J23,RESUMEN!$D$13:$I$14,6,FALSE),0)</f>
        <v>0</v>
      </c>
      <c r="O23" s="8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.75" customHeight="1" x14ac:dyDescent="0.25">
      <c r="A24" s="16"/>
      <c r="B24" s="81">
        <v>8</v>
      </c>
      <c r="C24" s="81" t="str">
        <f t="shared" si="0"/>
        <v>ARG</v>
      </c>
      <c r="D24" s="81"/>
      <c r="E24" s="217"/>
      <c r="F24" s="218"/>
      <c r="G24" s="219"/>
      <c r="H24" s="220"/>
      <c r="I24" s="220"/>
      <c r="J24" s="223"/>
      <c r="K24" s="220"/>
      <c r="L24" s="219"/>
      <c r="M24" s="222"/>
      <c r="N24" s="82">
        <f>IFERROR(VLOOKUP(J24,RESUMEN!$D$13:$I$14,6,FALSE),0)</f>
        <v>0</v>
      </c>
      <c r="O24" s="8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.75" customHeight="1" x14ac:dyDescent="0.25">
      <c r="A25" s="16"/>
      <c r="B25" s="81">
        <v>9</v>
      </c>
      <c r="C25" s="81" t="str">
        <f t="shared" si="0"/>
        <v>ARG</v>
      </c>
      <c r="D25" s="81"/>
      <c r="E25" s="217"/>
      <c r="F25" s="218"/>
      <c r="G25" s="219"/>
      <c r="H25" s="220"/>
      <c r="I25" s="220"/>
      <c r="J25" s="223"/>
      <c r="K25" s="220"/>
      <c r="L25" s="219"/>
      <c r="M25" s="222"/>
      <c r="N25" s="82">
        <f>IFERROR(VLOOKUP(J25,RESUMEN!$D$13:$I$14,6,FALSE),0)</f>
        <v>0</v>
      </c>
      <c r="O25" s="8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.75" customHeight="1" x14ac:dyDescent="0.25">
      <c r="A26" s="16"/>
      <c r="B26" s="81">
        <v>10</v>
      </c>
      <c r="C26" s="81" t="str">
        <f t="shared" si="0"/>
        <v>ARG</v>
      </c>
      <c r="D26" s="81"/>
      <c r="E26" s="217"/>
      <c r="F26" s="218"/>
      <c r="G26" s="220"/>
      <c r="H26" s="220"/>
      <c r="I26" s="220"/>
      <c r="J26" s="223"/>
      <c r="K26" s="220"/>
      <c r="L26" s="220"/>
      <c r="M26" s="220"/>
      <c r="N26" s="82">
        <f>IFERROR(VLOOKUP(J26,RESUMEN!$D$13:$I$14,6,FALSE),0)</f>
        <v>0</v>
      </c>
      <c r="O26" s="8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1.75" customHeight="1" x14ac:dyDescent="0.25">
      <c r="A27" s="16"/>
      <c r="B27" s="81">
        <v>11</v>
      </c>
      <c r="C27" s="81" t="str">
        <f t="shared" si="0"/>
        <v>ARG</v>
      </c>
      <c r="D27" s="81"/>
      <c r="E27" s="217"/>
      <c r="F27" s="218"/>
      <c r="G27" s="219"/>
      <c r="H27" s="220"/>
      <c r="I27" s="220"/>
      <c r="J27" s="223"/>
      <c r="K27" s="220"/>
      <c r="L27" s="219"/>
      <c r="M27" s="222"/>
      <c r="N27" s="82">
        <f>IFERROR(VLOOKUP(J27,RESUMEN!$D$13:$I$14,6,FALSE),0)</f>
        <v>0</v>
      </c>
      <c r="O27" s="8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1.75" customHeight="1" x14ac:dyDescent="0.25">
      <c r="A28" s="16"/>
      <c r="B28" s="81">
        <v>12</v>
      </c>
      <c r="C28" s="81" t="str">
        <f t="shared" si="0"/>
        <v>ARG</v>
      </c>
      <c r="D28" s="81"/>
      <c r="E28" s="217"/>
      <c r="F28" s="218"/>
      <c r="G28" s="219"/>
      <c r="H28" s="220"/>
      <c r="I28" s="220"/>
      <c r="J28" s="223"/>
      <c r="K28" s="220"/>
      <c r="L28" s="219"/>
      <c r="M28" s="222"/>
      <c r="N28" s="82">
        <f>IFERROR(VLOOKUP(J28,RESUMEN!$D$13:$I$14,6,FALSE),0)</f>
        <v>0</v>
      </c>
      <c r="O28" s="8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1.75" customHeight="1" x14ac:dyDescent="0.25">
      <c r="A29" s="16"/>
      <c r="B29" s="81">
        <v>13</v>
      </c>
      <c r="C29" s="81" t="str">
        <f t="shared" si="0"/>
        <v>ARG</v>
      </c>
      <c r="D29" s="81"/>
      <c r="E29" s="217"/>
      <c r="F29" s="218"/>
      <c r="G29" s="219"/>
      <c r="H29" s="220"/>
      <c r="I29" s="220"/>
      <c r="J29" s="223"/>
      <c r="K29" s="220"/>
      <c r="L29" s="219"/>
      <c r="M29" s="222"/>
      <c r="N29" s="82">
        <f>IFERROR(VLOOKUP(J29,RESUMEN!$D$13:$I$14,6,FALSE),0)</f>
        <v>0</v>
      </c>
      <c r="O29" s="8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1.75" customHeight="1" x14ac:dyDescent="0.25">
      <c r="A30" s="16"/>
      <c r="B30" s="81">
        <v>14</v>
      </c>
      <c r="C30" s="81" t="str">
        <f t="shared" si="0"/>
        <v>ARG</v>
      </c>
      <c r="D30" s="81"/>
      <c r="E30" s="217"/>
      <c r="F30" s="218"/>
      <c r="G30" s="219"/>
      <c r="H30" s="220"/>
      <c r="I30" s="220"/>
      <c r="J30" s="223"/>
      <c r="K30" s="220"/>
      <c r="L30" s="219"/>
      <c r="M30" s="222"/>
      <c r="N30" s="82">
        <f>IFERROR(VLOOKUP(J30,RESUMEN!$D$13:$I$14,6,FALSE),0)</f>
        <v>0</v>
      </c>
      <c r="O30" s="8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1.75" customHeight="1" x14ac:dyDescent="0.25">
      <c r="A31" s="16"/>
      <c r="B31" s="81">
        <v>15</v>
      </c>
      <c r="C31" s="81" t="str">
        <f t="shared" si="0"/>
        <v>ARG</v>
      </c>
      <c r="D31" s="81"/>
      <c r="E31" s="217"/>
      <c r="F31" s="218"/>
      <c r="G31" s="219"/>
      <c r="H31" s="220"/>
      <c r="I31" s="220"/>
      <c r="J31" s="223"/>
      <c r="K31" s="220"/>
      <c r="L31" s="219"/>
      <c r="M31" s="222"/>
      <c r="N31" s="82">
        <f>IFERROR(VLOOKUP(J31,RESUMEN!$D$13:$I$14,6,FALSE),0)</f>
        <v>0</v>
      </c>
      <c r="O31" s="8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1.75" customHeight="1" x14ac:dyDescent="0.25">
      <c r="A32" s="16"/>
      <c r="B32" s="81">
        <v>16</v>
      </c>
      <c r="C32" s="81" t="str">
        <f t="shared" si="0"/>
        <v>ARG</v>
      </c>
      <c r="D32" s="81"/>
      <c r="E32" s="217"/>
      <c r="F32" s="218"/>
      <c r="G32" s="219"/>
      <c r="H32" s="220"/>
      <c r="I32" s="220"/>
      <c r="J32" s="223"/>
      <c r="K32" s="220"/>
      <c r="L32" s="219"/>
      <c r="M32" s="222"/>
      <c r="N32" s="82">
        <f>IFERROR(VLOOKUP(J32,RESUMEN!$D$13:$I$14,6,FALSE),0)</f>
        <v>0</v>
      </c>
      <c r="O32" s="8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1.75" customHeight="1" x14ac:dyDescent="0.25">
      <c r="A33" s="16"/>
      <c r="B33" s="81">
        <v>17</v>
      </c>
      <c r="C33" s="81" t="str">
        <f t="shared" si="0"/>
        <v>ARG</v>
      </c>
      <c r="D33" s="81"/>
      <c r="E33" s="217"/>
      <c r="F33" s="218"/>
      <c r="G33" s="219"/>
      <c r="H33" s="220"/>
      <c r="I33" s="220"/>
      <c r="J33" s="223"/>
      <c r="K33" s="220"/>
      <c r="L33" s="219"/>
      <c r="M33" s="222"/>
      <c r="N33" s="82">
        <f>IFERROR(VLOOKUP(J33,RESUMEN!$D$13:$I$14,6,FALSE),0)</f>
        <v>0</v>
      </c>
      <c r="O33" s="8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1.75" customHeight="1" x14ac:dyDescent="0.25">
      <c r="A34" s="16"/>
      <c r="B34" s="81">
        <v>18</v>
      </c>
      <c r="C34" s="81" t="str">
        <f t="shared" si="0"/>
        <v>ARG</v>
      </c>
      <c r="D34" s="81"/>
      <c r="E34" s="217"/>
      <c r="F34" s="218"/>
      <c r="G34" s="219"/>
      <c r="H34" s="220"/>
      <c r="I34" s="220"/>
      <c r="J34" s="223"/>
      <c r="K34" s="220"/>
      <c r="L34" s="219"/>
      <c r="M34" s="222"/>
      <c r="N34" s="82">
        <f>IFERROR(VLOOKUP(J34,RESUMEN!$D$13:$I$14,6,FALSE),0)</f>
        <v>0</v>
      </c>
      <c r="O34" s="8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1.75" customHeight="1" x14ac:dyDescent="0.25">
      <c r="A35" s="16"/>
      <c r="B35" s="81">
        <v>19</v>
      </c>
      <c r="C35" s="81" t="str">
        <f t="shared" si="0"/>
        <v>ARG</v>
      </c>
      <c r="D35" s="81"/>
      <c r="E35" s="217"/>
      <c r="F35" s="218"/>
      <c r="G35" s="219"/>
      <c r="H35" s="220"/>
      <c r="I35" s="220"/>
      <c r="J35" s="223"/>
      <c r="K35" s="220"/>
      <c r="L35" s="219"/>
      <c r="M35" s="222"/>
      <c r="N35" s="82">
        <f>IFERROR(VLOOKUP(J35,RESUMEN!$D$13:$I$14,6,FALSE),0)</f>
        <v>0</v>
      </c>
      <c r="O35" s="8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1.75" customHeight="1" x14ac:dyDescent="0.25">
      <c r="A36" s="16"/>
      <c r="B36" s="81">
        <v>20</v>
      </c>
      <c r="C36" s="81" t="str">
        <f t="shared" si="0"/>
        <v>ARG</v>
      </c>
      <c r="D36" s="81"/>
      <c r="E36" s="217"/>
      <c r="F36" s="218"/>
      <c r="G36" s="219"/>
      <c r="H36" s="220"/>
      <c r="I36" s="220"/>
      <c r="J36" s="223"/>
      <c r="K36" s="220"/>
      <c r="L36" s="219"/>
      <c r="M36" s="222"/>
      <c r="N36" s="82">
        <f>IFERROR(VLOOKUP(J36,RESUMEN!$D$13:$I$14,6,FALSE),0)</f>
        <v>0</v>
      </c>
      <c r="O36" s="8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1.75" customHeight="1" x14ac:dyDescent="0.25">
      <c r="A37" s="16"/>
      <c r="B37" s="81">
        <v>21</v>
      </c>
      <c r="C37" s="81" t="str">
        <f t="shared" si="0"/>
        <v>ARG</v>
      </c>
      <c r="D37" s="81"/>
      <c r="E37" s="217"/>
      <c r="F37" s="218"/>
      <c r="G37" s="219"/>
      <c r="H37" s="220"/>
      <c r="I37" s="220"/>
      <c r="J37" s="223"/>
      <c r="K37" s="220"/>
      <c r="L37" s="219"/>
      <c r="M37" s="222"/>
      <c r="N37" s="82">
        <f>IFERROR(VLOOKUP(J37,RESUMEN!$D$13:$I$14,6,FALSE),0)</f>
        <v>0</v>
      </c>
      <c r="O37" s="8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1.75" customHeight="1" x14ac:dyDescent="0.25">
      <c r="A38" s="16"/>
      <c r="B38" s="81">
        <v>22</v>
      </c>
      <c r="C38" s="81" t="str">
        <f t="shared" si="0"/>
        <v>ARG</v>
      </c>
      <c r="D38" s="81"/>
      <c r="E38" s="217"/>
      <c r="F38" s="218"/>
      <c r="G38" s="219"/>
      <c r="H38" s="220"/>
      <c r="I38" s="220"/>
      <c r="J38" s="223"/>
      <c r="K38" s="220"/>
      <c r="L38" s="219"/>
      <c r="M38" s="222"/>
      <c r="N38" s="82">
        <f>IFERROR(VLOOKUP(J38,RESUMEN!$D$13:$I$14,6,FALSE),0)</f>
        <v>0</v>
      </c>
      <c r="O38" s="8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1.75" customHeight="1" x14ac:dyDescent="0.25">
      <c r="A39" s="16"/>
      <c r="B39" s="81">
        <v>23</v>
      </c>
      <c r="C39" s="81" t="str">
        <f t="shared" si="0"/>
        <v>ARG</v>
      </c>
      <c r="D39" s="81"/>
      <c r="E39" s="217"/>
      <c r="F39" s="218"/>
      <c r="G39" s="219"/>
      <c r="H39" s="220"/>
      <c r="I39" s="220"/>
      <c r="J39" s="223"/>
      <c r="K39" s="220"/>
      <c r="L39" s="219"/>
      <c r="M39" s="222"/>
      <c r="N39" s="82">
        <f>IFERROR(VLOOKUP(J39,RESUMEN!$D$13:$I$14,6,FALSE),0)</f>
        <v>0</v>
      </c>
      <c r="O39" s="8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1.75" customHeight="1" x14ac:dyDescent="0.25">
      <c r="A40" s="16"/>
      <c r="B40" s="81">
        <v>24</v>
      </c>
      <c r="C40" s="81" t="str">
        <f t="shared" si="0"/>
        <v>ARG</v>
      </c>
      <c r="D40" s="81"/>
      <c r="E40" s="217"/>
      <c r="F40" s="218"/>
      <c r="G40" s="219"/>
      <c r="H40" s="220"/>
      <c r="I40" s="220"/>
      <c r="J40" s="223"/>
      <c r="K40" s="220"/>
      <c r="L40" s="219"/>
      <c r="M40" s="222"/>
      <c r="N40" s="82">
        <f>IFERROR(VLOOKUP(J40,RESUMEN!$D$13:$I$14,6,FALSE),0)</f>
        <v>0</v>
      </c>
      <c r="O40" s="8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1.75" customHeight="1" x14ac:dyDescent="0.25">
      <c r="A41" s="16"/>
      <c r="B41" s="81">
        <v>25</v>
      </c>
      <c r="C41" s="81" t="str">
        <f t="shared" si="0"/>
        <v>ARG</v>
      </c>
      <c r="D41" s="81"/>
      <c r="E41" s="217"/>
      <c r="F41" s="218"/>
      <c r="G41" s="219"/>
      <c r="H41" s="220"/>
      <c r="I41" s="220"/>
      <c r="J41" s="223"/>
      <c r="K41" s="220"/>
      <c r="L41" s="219"/>
      <c r="M41" s="222"/>
      <c r="N41" s="82">
        <f>IFERROR(VLOOKUP(J41,RESUMEN!$D$13:$I$14,6,FALSE),0)</f>
        <v>0</v>
      </c>
      <c r="O41" s="8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1.75" customHeight="1" x14ac:dyDescent="0.25">
      <c r="A42" s="16"/>
      <c r="B42" s="81">
        <v>26</v>
      </c>
      <c r="C42" s="81" t="str">
        <f t="shared" si="0"/>
        <v>ARG</v>
      </c>
      <c r="D42" s="81"/>
      <c r="E42" s="217"/>
      <c r="F42" s="218"/>
      <c r="G42" s="219"/>
      <c r="H42" s="220"/>
      <c r="I42" s="220"/>
      <c r="J42" s="223"/>
      <c r="K42" s="220"/>
      <c r="L42" s="219"/>
      <c r="M42" s="222"/>
      <c r="N42" s="82">
        <f>IFERROR(VLOOKUP(J42,RESUMEN!$D$13:$I$14,6,FALSE),0)</f>
        <v>0</v>
      </c>
      <c r="O42" s="8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1.75" customHeight="1" x14ac:dyDescent="0.25">
      <c r="A43" s="16"/>
      <c r="B43" s="81">
        <v>27</v>
      </c>
      <c r="C43" s="81" t="str">
        <f t="shared" si="0"/>
        <v>ARG</v>
      </c>
      <c r="D43" s="81"/>
      <c r="E43" s="217"/>
      <c r="F43" s="218"/>
      <c r="G43" s="219"/>
      <c r="H43" s="220"/>
      <c r="I43" s="220"/>
      <c r="J43" s="223"/>
      <c r="K43" s="220"/>
      <c r="L43" s="219"/>
      <c r="M43" s="222"/>
      <c r="N43" s="82">
        <f>IFERROR(VLOOKUP(J43,RESUMEN!$D$13:$I$14,6,FALSE),0)</f>
        <v>0</v>
      </c>
      <c r="O43" s="8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1.75" customHeight="1" x14ac:dyDescent="0.25">
      <c r="A44" s="16"/>
      <c r="B44" s="81">
        <v>28</v>
      </c>
      <c r="C44" s="81" t="str">
        <f t="shared" si="0"/>
        <v>ARG</v>
      </c>
      <c r="D44" s="81"/>
      <c r="E44" s="217"/>
      <c r="F44" s="218"/>
      <c r="G44" s="219"/>
      <c r="H44" s="220"/>
      <c r="I44" s="220"/>
      <c r="J44" s="223"/>
      <c r="K44" s="220"/>
      <c r="L44" s="219"/>
      <c r="M44" s="222"/>
      <c r="N44" s="82">
        <f>IFERROR(VLOOKUP(J44,RESUMEN!$D$13:$I$14,6,FALSE),0)</f>
        <v>0</v>
      </c>
      <c r="O44" s="8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1.75" customHeight="1" x14ac:dyDescent="0.25">
      <c r="A45" s="16"/>
      <c r="B45" s="81">
        <v>29</v>
      </c>
      <c r="C45" s="81" t="str">
        <f t="shared" si="0"/>
        <v>ARG</v>
      </c>
      <c r="D45" s="81"/>
      <c r="E45" s="217"/>
      <c r="F45" s="218"/>
      <c r="G45" s="219"/>
      <c r="H45" s="220"/>
      <c r="I45" s="220"/>
      <c r="J45" s="223"/>
      <c r="K45" s="220"/>
      <c r="L45" s="219"/>
      <c r="M45" s="222"/>
      <c r="N45" s="82">
        <f>IFERROR(VLOOKUP(J45,RESUMEN!$D$13:$I$14,6,FALSE),0)</f>
        <v>0</v>
      </c>
      <c r="O45" s="8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1.75" customHeight="1" x14ac:dyDescent="0.25">
      <c r="A46" s="16"/>
      <c r="B46" s="81">
        <v>30</v>
      </c>
      <c r="C46" s="81" t="str">
        <f t="shared" si="0"/>
        <v>ARG</v>
      </c>
      <c r="D46" s="81"/>
      <c r="E46" s="217"/>
      <c r="F46" s="218"/>
      <c r="G46" s="219"/>
      <c r="H46" s="220"/>
      <c r="I46" s="220"/>
      <c r="J46" s="223"/>
      <c r="K46" s="220"/>
      <c r="L46" s="219"/>
      <c r="M46" s="222"/>
      <c r="N46" s="82">
        <f>IFERROR(VLOOKUP(J46,RESUMEN!$D$13:$I$14,6,FALSE),0)</f>
        <v>0</v>
      </c>
      <c r="O46" s="8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3.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84"/>
      <c r="O47" s="1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4.75" hidden="1" customHeight="1" x14ac:dyDescent="0.25">
      <c r="A48" s="1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.75" hidden="1" customHeight="1" x14ac:dyDescent="0.25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hidden="1" customHeight="1" x14ac:dyDescent="0.25">
      <c r="A52" s="2"/>
      <c r="B52" s="2"/>
      <c r="C52" s="2" t="e">
        <f>RESUMEN!#REF!</f>
        <v>#REF!</v>
      </c>
      <c r="D52" s="2"/>
      <c r="E52" s="2"/>
      <c r="F52" s="2"/>
      <c r="G52" s="2"/>
      <c r="H52" s="85"/>
      <c r="I52" s="85"/>
      <c r="J52" s="85"/>
      <c r="K52" s="85"/>
      <c r="L52" s="2"/>
      <c r="M52" s="85"/>
      <c r="N52" s="8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hidden="1" customHeight="1" x14ac:dyDescent="0.25">
      <c r="A53" s="2"/>
      <c r="B53" s="2"/>
      <c r="C53" s="2" t="e">
        <f>RESUMEN!#REF!</f>
        <v>#REF!</v>
      </c>
      <c r="D53" s="2"/>
      <c r="E53" s="2"/>
      <c r="F53" s="2"/>
      <c r="G53" s="2"/>
      <c r="H53" s="85"/>
      <c r="I53" s="85"/>
      <c r="J53" s="2"/>
      <c r="K53" s="85"/>
      <c r="L53" s="2"/>
      <c r="M53" s="85"/>
      <c r="N53" s="8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hidden="1" customHeight="1" x14ac:dyDescent="0.25">
      <c r="A54" s="2"/>
      <c r="B54" s="2"/>
      <c r="C54" s="2" t="e">
        <f>RESUMEN!#REF!</f>
        <v>#REF!</v>
      </c>
      <c r="D54" s="2"/>
      <c r="E54" s="2"/>
      <c r="F54" s="2"/>
      <c r="G54" s="2"/>
      <c r="H54" s="85"/>
      <c r="I54" s="85"/>
      <c r="J54" s="2"/>
      <c r="K54" s="85"/>
      <c r="L54" s="2"/>
      <c r="M54" s="85"/>
      <c r="N54" s="8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hidden="1" customHeight="1" x14ac:dyDescent="0.25">
      <c r="A55" s="2"/>
      <c r="B55" s="2"/>
      <c r="C55" s="2" t="e">
        <f>RESUMEN!#REF!</f>
        <v>#REF!</v>
      </c>
      <c r="D55" s="2"/>
      <c r="E55" s="2"/>
      <c r="F55" s="2"/>
      <c r="G55" s="2"/>
      <c r="H55" s="85"/>
      <c r="I55" s="85"/>
      <c r="J55" s="2"/>
      <c r="K55" s="8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hidden="1" customHeight="1" x14ac:dyDescent="0.25">
      <c r="A56" s="2"/>
      <c r="B56" s="2"/>
      <c r="C56" s="2">
        <f>RESUMEN!A9</f>
        <v>0</v>
      </c>
      <c r="D56" s="2"/>
      <c r="E56" s="2">
        <f>RESUMEN!B9</f>
        <v>0</v>
      </c>
      <c r="F56" s="2"/>
      <c r="G56" s="2"/>
      <c r="H56" s="85"/>
      <c r="I56" s="85"/>
      <c r="J56" s="2"/>
      <c r="K56" s="8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hidden="1" customHeight="1" x14ac:dyDescent="0.25">
      <c r="A57" s="2"/>
      <c r="B57" s="2"/>
      <c r="C57" s="2">
        <f>RESUMEN!A10</f>
        <v>0</v>
      </c>
      <c r="D57" s="2"/>
      <c r="E57" s="2">
        <f>RESUMEN!B10</f>
        <v>0</v>
      </c>
      <c r="F57" s="2"/>
      <c r="G57" s="2"/>
      <c r="H57" s="85"/>
      <c r="I57" s="85"/>
      <c r="J57" s="2"/>
      <c r="K57" s="8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hidden="1" customHeight="1" x14ac:dyDescent="0.25">
      <c r="A58" s="2"/>
      <c r="B58" s="2"/>
      <c r="C58" s="2">
        <f>RESUMEN!A11</f>
        <v>0</v>
      </c>
      <c r="D58" s="2"/>
      <c r="E58" s="2"/>
      <c r="F58" s="2"/>
      <c r="G58" s="2"/>
      <c r="H58" s="85"/>
      <c r="I58" s="85"/>
      <c r="J58" s="2"/>
      <c r="K58" s="8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hidden="1" customHeight="1" x14ac:dyDescent="0.25">
      <c r="A59" s="2"/>
      <c r="B59" s="2"/>
      <c r="C59" s="2">
        <f>RESUMEN!A12</f>
        <v>0</v>
      </c>
      <c r="D59" s="2"/>
      <c r="E59" s="2"/>
      <c r="F59" s="2"/>
      <c r="G59" s="2"/>
      <c r="H59" s="2"/>
      <c r="I59" s="8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hidden="1" customHeight="1" x14ac:dyDescent="0.25">
      <c r="A60" s="2"/>
      <c r="B60" s="2"/>
      <c r="C60" s="2">
        <f>RESUMEN!A13</f>
        <v>0</v>
      </c>
      <c r="D60" s="2"/>
      <c r="E60" s="2"/>
      <c r="F60" s="2"/>
      <c r="G60" s="2"/>
      <c r="H60" s="2"/>
      <c r="I60" s="8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hidden="1" customHeight="1" x14ac:dyDescent="0.25">
      <c r="A61" s="2"/>
      <c r="B61" s="2"/>
      <c r="C61" s="2">
        <f>RESUMEN!A15</f>
        <v>0</v>
      </c>
      <c r="D61" s="2"/>
      <c r="E61" s="2"/>
      <c r="F61" s="2"/>
      <c r="G61" s="2"/>
      <c r="H61" s="2"/>
      <c r="I61" s="8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hidden="1" customHeight="1" x14ac:dyDescent="0.25">
      <c r="A62" s="2"/>
      <c r="B62" s="2"/>
      <c r="C62" s="2">
        <f>RESUMEN!A16</f>
        <v>0</v>
      </c>
      <c r="D62" s="2"/>
      <c r="E62" s="2"/>
      <c r="F62" s="2"/>
      <c r="G62" s="2"/>
      <c r="H62" s="2"/>
      <c r="I62" s="8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hidden="1" customHeight="1" x14ac:dyDescent="0.25">
      <c r="A63" s="2"/>
      <c r="B63" s="2"/>
      <c r="C63" s="2">
        <f>RESUMEN!A17</f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hidden="1" customHeight="1" x14ac:dyDescent="0.25">
      <c r="A64" s="2"/>
      <c r="B64" s="2"/>
      <c r="C64" s="2">
        <f>RESUMEN!A18</f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hidden="1" customHeight="1" x14ac:dyDescent="0.25">
      <c r="A65" s="2"/>
      <c r="B65" s="2"/>
      <c r="C65" s="2">
        <f>RESUMEN!A19</f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hidden="1" customHeight="1" x14ac:dyDescent="0.25">
      <c r="A66" s="2"/>
      <c r="B66" s="2"/>
      <c r="C66" s="2">
        <f>RESUMEN!A20</f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hidden="1" customHeight="1" x14ac:dyDescent="0.25">
      <c r="A67" s="2"/>
      <c r="B67" s="2"/>
      <c r="C67" s="2">
        <f>RESUMEN!A22</f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hidden="1" customHeight="1" x14ac:dyDescent="0.25">
      <c r="A68" s="2"/>
      <c r="B68" s="2"/>
      <c r="C68" s="2">
        <f>RESUMEN!A24</f>
        <v>0</v>
      </c>
      <c r="D68" s="2"/>
      <c r="E68" s="2">
        <f>RESUMEN!B24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hidden="1" customHeight="1" x14ac:dyDescent="0.25">
      <c r="A69" s="2"/>
      <c r="B69" s="2"/>
      <c r="C69" s="2" t="e">
        <f>RESUMEN!#REF!</f>
        <v>#REF!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hidden="1" customHeight="1" x14ac:dyDescent="0.25">
      <c r="A70" s="2"/>
      <c r="B70" s="2"/>
      <c r="C70" s="2" t="e">
        <f>RESUMEN!#REF!</f>
        <v>#REF!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hidden="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hidden="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hidden="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hidden="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hidden="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hidden="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hidden="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hidden="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hidden="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hidden="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hidden="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hidden="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hidden="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hidden="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hidden="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hidden="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hidden="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hidden="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hidden="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hidden="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hidden="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hidden="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hidden="1" customHeight="1" x14ac:dyDescent="0.25"/>
    <row r="272" spans="1:27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</sheetData>
  <sheetProtection algorithmName="SHA-512" hashValue="yjxJZTjmi3wk8vC/ZkWV/aoy0+2xpH279iEOcJfI/A/JYpE/aY4nbaczeDZrcJLpHIa2KTYKTa+H77VYWky1ag==" saltValue="5SDo6qzECVl0oB08BX2N6w==" spinCount="100000" sheet="1" objects="1" scenarios="1"/>
  <mergeCells count="19">
    <mergeCell ref="I9:J10"/>
    <mergeCell ref="E11:P11"/>
    <mergeCell ref="E7:F7"/>
    <mergeCell ref="F8:H8"/>
    <mergeCell ref="E2:O2"/>
    <mergeCell ref="E3:O3"/>
    <mergeCell ref="E5:O5"/>
    <mergeCell ref="E6:O6"/>
    <mergeCell ref="I8:J8"/>
    <mergeCell ref="I12:I16"/>
    <mergeCell ref="J12:J16"/>
    <mergeCell ref="K12:M13"/>
    <mergeCell ref="N12:N16"/>
    <mergeCell ref="K14:K16"/>
    <mergeCell ref="L14:M14"/>
    <mergeCell ref="B12:B16"/>
    <mergeCell ref="C12:D13"/>
    <mergeCell ref="E12:E16"/>
    <mergeCell ref="F12:F16"/>
  </mergeCells>
  <dataValidations count="7">
    <dataValidation type="list" allowBlank="1" showErrorMessage="1" sqref="M17:M46">
      <formula1>"FAK,CLAK,OTRO"</formula1>
    </dataValidation>
    <dataValidation type="list" allowBlank="1" showErrorMessage="1" sqref="J17:J46">
      <formula1>"Solo Seminarios,Seminarios + Torneo"</formula1>
    </dataValidation>
    <dataValidation type="list" allowBlank="1" showErrorMessage="1" sqref="C11:D11">
      <formula1>$C$52:$C$70</formula1>
    </dataValidation>
    <dataValidation type="list" allowBlank="1" sqref="I8">
      <formula1>"ARAKI,BUSHIDO DOJO,CHAQUEÑA,CORRENTINA,DAI SHIN KAI,JIKISHINKAN,KATSUMOTO,KENMUKAN,KODENKAI,KUMA KAI,NEUQUÉN,NICHIA-COA,SEIBU,SHIN SEN KAI,SUZAKU,YOSHINKAN"</formula1>
    </dataValidation>
    <dataValidation type="list" allowBlank="1" showErrorMessage="1" sqref="H17:H46">
      <formula1>"M,F"</formula1>
    </dataValidation>
    <dataValidation type="list" allowBlank="1" showErrorMessage="1" sqref="K17:K46">
      <formula1>"3° Kyu,2° Kyu,1° Kyu,1° Dan,2° Dan,3° Dan"</formula1>
    </dataValidation>
    <dataValidation type="list" allowBlank="1" showErrorMessage="1" sqref="I17:I46">
      <formula1>"Aspirante,3° Kyu,2° Kyu,1° Kyu,1° Dan,2° Dan,3° Dan,4° Dan,5° Dan,6° Dan,7° Dan"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08"/>
  <sheetViews>
    <sheetView topLeftCell="A4" zoomScaleNormal="100" workbookViewId="0">
      <selection activeCell="A15" sqref="A15"/>
    </sheetView>
  </sheetViews>
  <sheetFormatPr baseColWidth="10" defaultColWidth="0" defaultRowHeight="15" customHeight="1" zeroHeight="1" x14ac:dyDescent="0.25"/>
  <cols>
    <col min="1" max="1" width="3.21875" customWidth="1"/>
    <col min="2" max="2" width="4.109375" customWidth="1"/>
    <col min="3" max="3" width="24.77734375" customWidth="1"/>
    <col min="4" max="4" width="12.88671875" customWidth="1"/>
    <col min="5" max="7" width="11.33203125" customWidth="1"/>
    <col min="8" max="8" width="6.33203125" customWidth="1"/>
    <col min="9" max="9" width="12.21875" customWidth="1"/>
    <col min="10" max="10" width="12.77734375" customWidth="1"/>
    <col min="11" max="11" width="10.44140625" customWidth="1"/>
    <col min="12" max="12" width="12.21875" customWidth="1"/>
    <col min="13" max="13" width="3.21875" customWidth="1"/>
    <col min="14" max="14" width="11.88671875" hidden="1" customWidth="1"/>
    <col min="15" max="50" width="8" hidden="1" customWidth="1"/>
    <col min="51" max="16384" width="12.6640625" hidden="1"/>
  </cols>
  <sheetData>
    <row r="1" spans="1:50" ht="20.25" customHeight="1" x14ac:dyDescent="0.25">
      <c r="A1" s="4"/>
      <c r="B1" s="149"/>
      <c r="C1" s="150"/>
      <c r="D1" s="150"/>
      <c r="E1" s="150"/>
      <c r="F1" s="150"/>
      <c r="G1" s="150"/>
      <c r="H1" s="150"/>
      <c r="I1" s="150"/>
      <c r="J1" s="149"/>
      <c r="K1" s="150"/>
      <c r="L1" s="150"/>
      <c r="M1" s="55"/>
      <c r="N1" s="86"/>
      <c r="O1" s="86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8"/>
      <c r="AI1" s="88"/>
      <c r="AJ1" s="89"/>
      <c r="AK1" s="89"/>
      <c r="AL1" s="8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20.25" customHeight="1" x14ac:dyDescent="0.25">
      <c r="A2" s="4"/>
      <c r="B2" s="90"/>
      <c r="C2" s="90"/>
      <c r="D2" s="149" t="s">
        <v>0</v>
      </c>
      <c r="E2" s="150"/>
      <c r="F2" s="150"/>
      <c r="G2" s="150"/>
      <c r="H2" s="150"/>
      <c r="I2" s="150"/>
      <c r="J2" s="149"/>
      <c r="K2" s="150"/>
      <c r="L2" s="150"/>
      <c r="M2" s="55"/>
      <c r="N2" s="86"/>
      <c r="O2" s="86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8"/>
      <c r="AI2" s="88"/>
      <c r="AJ2" s="89"/>
      <c r="AK2" s="89"/>
      <c r="AL2" s="89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22.5" customHeight="1" x14ac:dyDescent="0.25">
      <c r="A3" s="4"/>
      <c r="B3" s="91"/>
      <c r="C3" s="91"/>
      <c r="D3" s="188" t="s">
        <v>1</v>
      </c>
      <c r="E3" s="150"/>
      <c r="F3" s="150"/>
      <c r="G3" s="150"/>
      <c r="H3" s="150"/>
      <c r="I3" s="150"/>
      <c r="J3" s="91"/>
      <c r="K3" s="91"/>
      <c r="L3" s="91"/>
      <c r="M3" s="55"/>
      <c r="N3" s="86"/>
      <c r="O3" s="92"/>
      <c r="P3" s="92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8"/>
      <c r="AI3" s="88"/>
      <c r="AJ3" s="89"/>
      <c r="AK3" s="89"/>
      <c r="AL3" s="8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23.25" customHeight="1" x14ac:dyDescent="0.25">
      <c r="A4" s="4"/>
      <c r="B4" s="57"/>
      <c r="C4" s="93"/>
      <c r="D4" s="188" t="s">
        <v>51</v>
      </c>
      <c r="E4" s="150"/>
      <c r="F4" s="150"/>
      <c r="G4" s="150"/>
      <c r="H4" s="150"/>
      <c r="I4" s="150"/>
      <c r="J4" s="188"/>
      <c r="K4" s="150"/>
      <c r="L4" s="150"/>
      <c r="M4" s="55"/>
      <c r="N4" s="86"/>
      <c r="O4" s="86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  <c r="AI4" s="88"/>
      <c r="AJ4" s="89"/>
      <c r="AK4" s="89"/>
      <c r="AL4" s="89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1.25" customHeight="1" x14ac:dyDescent="0.25">
      <c r="A5" s="4"/>
      <c r="B5" s="51"/>
      <c r="C5" s="51"/>
      <c r="D5" s="94"/>
      <c r="E5" s="95"/>
      <c r="F5" s="95"/>
      <c r="G5" s="95"/>
      <c r="H5" s="95"/>
      <c r="I5" s="95"/>
      <c r="J5" s="54"/>
      <c r="K5" s="54"/>
      <c r="L5" s="55"/>
      <c r="M5" s="55"/>
      <c r="N5" s="86"/>
      <c r="O5" s="86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8"/>
      <c r="AI5" s="88"/>
      <c r="AJ5" s="89"/>
      <c r="AK5" s="89"/>
      <c r="AL5" s="89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20.25" customHeight="1" x14ac:dyDescent="0.25">
      <c r="A6" s="4"/>
      <c r="B6" s="51"/>
      <c r="C6" s="96" t="s">
        <v>3</v>
      </c>
      <c r="D6" s="201" t="str">
        <f>IF('INSCRIPCIÓN AL EVENTO'!I8=0,"-",'INSCRIPCIÓN AL EVENTO'!I8)</f>
        <v>-</v>
      </c>
      <c r="E6" s="155"/>
      <c r="F6" s="155"/>
      <c r="G6" s="155"/>
      <c r="H6" s="155"/>
      <c r="I6" s="156"/>
      <c r="J6" s="97"/>
      <c r="K6" s="4"/>
      <c r="L6" s="4"/>
      <c r="M6" s="4"/>
      <c r="N6" s="86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87"/>
      <c r="AG6" s="87"/>
      <c r="AH6" s="99"/>
      <c r="AI6" s="99"/>
      <c r="AJ6" s="100"/>
      <c r="AK6" s="100"/>
      <c r="AL6" s="100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</row>
    <row r="7" spans="1:50" ht="16.5" customHeight="1" x14ac:dyDescent="0.25">
      <c r="A7" s="4"/>
      <c r="B7" s="101"/>
      <c r="C7" s="102"/>
      <c r="D7" s="202"/>
      <c r="E7" s="180"/>
      <c r="F7" s="180"/>
      <c r="G7" s="180"/>
      <c r="H7" s="180"/>
      <c r="I7" s="180"/>
      <c r="J7" s="97"/>
      <c r="K7" s="4"/>
      <c r="L7" s="4"/>
      <c r="M7" s="4"/>
      <c r="N7" s="103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87"/>
      <c r="AG7" s="87"/>
      <c r="AH7" s="99"/>
      <c r="AI7" s="99"/>
      <c r="AJ7" s="104"/>
      <c r="AK7" s="104"/>
      <c r="AL7" s="104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</row>
    <row r="8" spans="1:50" ht="27" customHeight="1" x14ac:dyDescent="0.25">
      <c r="A8" s="4"/>
      <c r="B8" s="186" t="s">
        <v>52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5"/>
      <c r="N8" s="106"/>
      <c r="O8" s="106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8"/>
      <c r="AI8" s="88"/>
      <c r="AJ8" s="107"/>
      <c r="AK8" s="107"/>
      <c r="AL8" s="10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6.5" customHeight="1" x14ac:dyDescent="0.25">
      <c r="A9" s="16"/>
      <c r="B9" s="203" t="s">
        <v>35</v>
      </c>
      <c r="C9" s="173" t="s">
        <v>36</v>
      </c>
      <c r="D9" s="205" t="s">
        <v>37</v>
      </c>
      <c r="E9" s="169" t="s">
        <v>25</v>
      </c>
      <c r="F9" s="177"/>
      <c r="G9" s="177"/>
      <c r="H9" s="177"/>
      <c r="I9" s="170"/>
      <c r="J9" s="189"/>
      <c r="K9" s="190"/>
      <c r="L9" s="191" t="s">
        <v>41</v>
      </c>
      <c r="M9" s="16"/>
      <c r="N9" s="2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6.5" customHeight="1" x14ac:dyDescent="0.3">
      <c r="A10" s="16"/>
      <c r="B10" s="204"/>
      <c r="C10" s="174"/>
      <c r="D10" s="206"/>
      <c r="E10" s="171"/>
      <c r="F10" s="178"/>
      <c r="G10" s="178"/>
      <c r="H10" s="178"/>
      <c r="I10" s="172"/>
      <c r="J10" s="192" t="s">
        <v>53</v>
      </c>
      <c r="K10" s="193"/>
      <c r="L10" s="174"/>
      <c r="M10" s="16"/>
      <c r="N10" s="2"/>
      <c r="O10" s="106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6.5" customHeight="1" x14ac:dyDescent="0.3">
      <c r="A11" s="16"/>
      <c r="B11" s="204"/>
      <c r="C11" s="174"/>
      <c r="D11" s="206"/>
      <c r="E11" s="200" t="s">
        <v>54</v>
      </c>
      <c r="F11" s="177"/>
      <c r="G11" s="170"/>
      <c r="H11" s="229" t="s">
        <v>55</v>
      </c>
      <c r="I11" s="108"/>
      <c r="J11" s="192" t="s">
        <v>56</v>
      </c>
      <c r="K11" s="193"/>
      <c r="L11" s="174"/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6.5" customHeight="1" x14ac:dyDescent="0.25">
      <c r="A12" s="16"/>
      <c r="B12" s="204"/>
      <c r="C12" s="174"/>
      <c r="D12" s="206"/>
      <c r="E12" s="178"/>
      <c r="F12" s="178"/>
      <c r="G12" s="172"/>
      <c r="H12" s="174"/>
      <c r="I12" s="108"/>
      <c r="J12" s="194" t="s">
        <v>57</v>
      </c>
      <c r="K12" s="195"/>
      <c r="L12" s="174"/>
      <c r="M12" s="1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3.25" customHeight="1" x14ac:dyDescent="0.25">
      <c r="A13" s="16"/>
      <c r="B13" s="204"/>
      <c r="C13" s="174"/>
      <c r="D13" s="206"/>
      <c r="E13" s="232" t="s">
        <v>58</v>
      </c>
      <c r="F13" s="232" t="s">
        <v>59</v>
      </c>
      <c r="G13" s="232" t="s">
        <v>60</v>
      </c>
      <c r="H13" s="174"/>
      <c r="I13" s="208" t="s">
        <v>61</v>
      </c>
      <c r="J13" s="196"/>
      <c r="K13" s="197"/>
      <c r="L13" s="174"/>
      <c r="M13" s="1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6.5" customHeight="1" x14ac:dyDescent="0.25">
      <c r="A14" s="16"/>
      <c r="B14" s="171"/>
      <c r="C14" s="176"/>
      <c r="D14" s="207"/>
      <c r="E14" s="176"/>
      <c r="F14" s="176"/>
      <c r="G14" s="176"/>
      <c r="H14" s="176"/>
      <c r="I14" s="176"/>
      <c r="J14" s="198" t="s">
        <v>61</v>
      </c>
      <c r="K14" s="199"/>
      <c r="L14" s="176"/>
      <c r="M14" s="16"/>
      <c r="N14" s="2"/>
      <c r="O14" s="109"/>
      <c r="P14" s="2"/>
      <c r="Q14" s="2"/>
      <c r="R14" s="2"/>
      <c r="S14" s="2"/>
      <c r="T14" s="109"/>
      <c r="U14" s="2"/>
      <c r="V14" s="2"/>
      <c r="W14" s="2"/>
      <c r="X14" s="2"/>
      <c r="Y14" s="109"/>
      <c r="Z14" s="2"/>
      <c r="AA14" s="2"/>
      <c r="AB14" s="2"/>
      <c r="AC14" s="2"/>
      <c r="AD14" s="109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4.75" customHeight="1" x14ac:dyDescent="0.25">
      <c r="A15" s="16"/>
      <c r="B15" s="81">
        <v>1</v>
      </c>
      <c r="C15" s="110" t="str">
        <f>IF('INSCRIPCIÓN AL EVENTO'!E17=0,"-",'INSCRIPCIÓN AL EVENTO'!E17)</f>
        <v>-</v>
      </c>
      <c r="D15" s="110" t="str">
        <f>IF('INSCRIPCIÓN AL EVENTO'!F17=0,"-",'INSCRIPCIÓN AL EVENTO'!F17)</f>
        <v>-</v>
      </c>
      <c r="E15" s="233"/>
      <c r="F15" s="233"/>
      <c r="G15" s="233"/>
      <c r="H15" s="233"/>
      <c r="I15" s="82">
        <f>COUNTIF(E15:G15,"SÍ")*RESUMEN!$I$29</f>
        <v>0</v>
      </c>
      <c r="J15" s="234"/>
      <c r="K15" s="82">
        <f>COUNTIF(J15,"SÍ")*RESUMEN!$I$30</f>
        <v>0</v>
      </c>
      <c r="L15" s="82">
        <f t="shared" ref="L15:L22" si="0">I15+K15</f>
        <v>0</v>
      </c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4.75" customHeight="1" x14ac:dyDescent="0.25">
      <c r="A16" s="16"/>
      <c r="B16" s="81">
        <v>2</v>
      </c>
      <c r="C16" s="110" t="str">
        <f>IF('INSCRIPCIÓN AL EVENTO'!E18=0,"-",'INSCRIPCIÓN AL EVENTO'!E18)</f>
        <v>-</v>
      </c>
      <c r="D16" s="110" t="str">
        <f>IF('INSCRIPCIÓN AL EVENTO'!F18=0,"-",'INSCRIPCIÓN AL EVENTO'!F18)</f>
        <v>-</v>
      </c>
      <c r="E16" s="233"/>
      <c r="F16" s="233"/>
      <c r="G16" s="233"/>
      <c r="H16" s="233"/>
      <c r="I16" s="82">
        <f>COUNTIF(E16:G16,"SÍ")*RESUMEN!$I$29</f>
        <v>0</v>
      </c>
      <c r="J16" s="234"/>
      <c r="K16" s="82">
        <f>COUNTIF(J16,"SÍ")*RESUMEN!$I$30</f>
        <v>0</v>
      </c>
      <c r="L16" s="82">
        <f t="shared" si="0"/>
        <v>0</v>
      </c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4.75" customHeight="1" x14ac:dyDescent="0.25">
      <c r="A17" s="16"/>
      <c r="B17" s="81">
        <v>3</v>
      </c>
      <c r="C17" s="110" t="str">
        <f>IF('INSCRIPCIÓN AL EVENTO'!E19=0,"-",'INSCRIPCIÓN AL EVENTO'!E19)</f>
        <v>-</v>
      </c>
      <c r="D17" s="110" t="str">
        <f>IF('INSCRIPCIÓN AL EVENTO'!F19=0,"-",'INSCRIPCIÓN AL EVENTO'!F19)</f>
        <v>-</v>
      </c>
      <c r="E17" s="233"/>
      <c r="F17" s="233"/>
      <c r="G17" s="233"/>
      <c r="H17" s="233"/>
      <c r="I17" s="82">
        <f>COUNTIF(E17:G17,"SÍ")*RESUMEN!$I$29</f>
        <v>0</v>
      </c>
      <c r="J17" s="234"/>
      <c r="K17" s="82">
        <f>COUNTIF(J17,"SÍ")*RESUMEN!$I$30</f>
        <v>0</v>
      </c>
      <c r="L17" s="82">
        <f t="shared" si="0"/>
        <v>0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4.75" customHeight="1" x14ac:dyDescent="0.25">
      <c r="A18" s="16"/>
      <c r="B18" s="81">
        <v>4</v>
      </c>
      <c r="C18" s="110" t="str">
        <f>IF('INSCRIPCIÓN AL EVENTO'!E20=0,"-",'INSCRIPCIÓN AL EVENTO'!E20)</f>
        <v>-</v>
      </c>
      <c r="D18" s="110" t="str">
        <f>IF('INSCRIPCIÓN AL EVENTO'!F20=0,"-",'INSCRIPCIÓN AL EVENTO'!F20)</f>
        <v>-</v>
      </c>
      <c r="E18" s="233"/>
      <c r="F18" s="233"/>
      <c r="G18" s="233"/>
      <c r="H18" s="233"/>
      <c r="I18" s="82">
        <f>COUNTIF(E18:G18,"SÍ")*RESUMEN!$I$29</f>
        <v>0</v>
      </c>
      <c r="J18" s="234"/>
      <c r="K18" s="82">
        <f>COUNTIF(J18,"SÍ")*RESUMEN!$I$30</f>
        <v>0</v>
      </c>
      <c r="L18" s="82">
        <f t="shared" si="0"/>
        <v>0</v>
      </c>
      <c r="M18" s="1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24.75" customHeight="1" x14ac:dyDescent="0.25">
      <c r="A19" s="16"/>
      <c r="B19" s="81">
        <v>5</v>
      </c>
      <c r="C19" s="110" t="str">
        <f>IF('INSCRIPCIÓN AL EVENTO'!E21=0,"-",'INSCRIPCIÓN AL EVENTO'!E21)</f>
        <v>-</v>
      </c>
      <c r="D19" s="110" t="str">
        <f>IF('INSCRIPCIÓN AL EVENTO'!F21=0,"-",'INSCRIPCIÓN AL EVENTO'!F21)</f>
        <v>-</v>
      </c>
      <c r="E19" s="233"/>
      <c r="F19" s="233"/>
      <c r="G19" s="233"/>
      <c r="H19" s="233"/>
      <c r="I19" s="82">
        <f>COUNTIF(E19:G19,"SÍ")*RESUMEN!$I$29</f>
        <v>0</v>
      </c>
      <c r="J19" s="234"/>
      <c r="K19" s="82">
        <f>COUNTIF(J19,"SÍ")*RESUMEN!$I$30</f>
        <v>0</v>
      </c>
      <c r="L19" s="82">
        <f t="shared" si="0"/>
        <v>0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24.75" customHeight="1" x14ac:dyDescent="0.25">
      <c r="A20" s="16"/>
      <c r="B20" s="81">
        <v>6</v>
      </c>
      <c r="C20" s="110" t="str">
        <f>IF('INSCRIPCIÓN AL EVENTO'!E22=0,"-",'INSCRIPCIÓN AL EVENTO'!E22)</f>
        <v>-</v>
      </c>
      <c r="D20" s="110" t="str">
        <f>IF('INSCRIPCIÓN AL EVENTO'!F22=0,"-",'INSCRIPCIÓN AL EVENTO'!F22)</f>
        <v>-</v>
      </c>
      <c r="E20" s="233"/>
      <c r="F20" s="233"/>
      <c r="G20" s="233"/>
      <c r="H20" s="233"/>
      <c r="I20" s="82">
        <f>COUNTIF(E20:G20,"SÍ")*RESUMEN!$I$29</f>
        <v>0</v>
      </c>
      <c r="J20" s="234"/>
      <c r="K20" s="82">
        <f>COUNTIF(J20,"SÍ")*RESUMEN!$I$30</f>
        <v>0</v>
      </c>
      <c r="L20" s="82">
        <f t="shared" si="0"/>
        <v>0</v>
      </c>
      <c r="M20" s="1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24.75" customHeight="1" x14ac:dyDescent="0.25">
      <c r="A21" s="16"/>
      <c r="B21" s="81">
        <v>7</v>
      </c>
      <c r="C21" s="110" t="str">
        <f>IF('INSCRIPCIÓN AL EVENTO'!E23=0,"-",'INSCRIPCIÓN AL EVENTO'!E23)</f>
        <v>-</v>
      </c>
      <c r="D21" s="110" t="str">
        <f>IF('INSCRIPCIÓN AL EVENTO'!F23=0,"-",'INSCRIPCIÓN AL EVENTO'!F23)</f>
        <v>-</v>
      </c>
      <c r="E21" s="233"/>
      <c r="F21" s="233"/>
      <c r="G21" s="233"/>
      <c r="H21" s="233"/>
      <c r="I21" s="82">
        <f>COUNTIF(E21:G21,"SÍ")*RESUMEN!$I$29</f>
        <v>0</v>
      </c>
      <c r="J21" s="234"/>
      <c r="K21" s="82">
        <f>COUNTIF(J21,"SÍ")*RESUMEN!$I$30</f>
        <v>0</v>
      </c>
      <c r="L21" s="82">
        <f t="shared" si="0"/>
        <v>0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24.75" customHeight="1" x14ac:dyDescent="0.25">
      <c r="A22" s="16"/>
      <c r="B22" s="81">
        <v>8</v>
      </c>
      <c r="C22" s="110" t="str">
        <f>IF('INSCRIPCIÓN AL EVENTO'!E24=0,"-",'INSCRIPCIÓN AL EVENTO'!E24)</f>
        <v>-</v>
      </c>
      <c r="D22" s="110" t="str">
        <f>IF('INSCRIPCIÓN AL EVENTO'!F24=0,"-",'INSCRIPCIÓN AL EVENTO'!F24)</f>
        <v>-</v>
      </c>
      <c r="E22" s="233"/>
      <c r="F22" s="233"/>
      <c r="G22" s="233"/>
      <c r="H22" s="233"/>
      <c r="I22" s="82">
        <f>COUNTIF(E22:G22,"SÍ")*RESUMEN!$I$29</f>
        <v>0</v>
      </c>
      <c r="J22" s="234"/>
      <c r="K22" s="82">
        <f>COUNTIF(J22,"SÍ")*RESUMEN!$I$30</f>
        <v>0</v>
      </c>
      <c r="L22" s="82">
        <f t="shared" si="0"/>
        <v>0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24.75" customHeight="1" x14ac:dyDescent="0.25">
      <c r="A23" s="16"/>
      <c r="B23" s="81">
        <v>9</v>
      </c>
      <c r="C23" s="110" t="str">
        <f>IF('INSCRIPCIÓN AL EVENTO'!E25=0,"-",'INSCRIPCIÓN AL EVENTO'!E25)</f>
        <v>-</v>
      </c>
      <c r="D23" s="110" t="str">
        <f>IF('INSCRIPCIÓN AL EVENTO'!F25=0,"-",'INSCRIPCIÓN AL EVENTO'!F25)</f>
        <v>-</v>
      </c>
      <c r="E23" s="233"/>
      <c r="F23" s="233"/>
      <c r="G23" s="233"/>
      <c r="H23" s="233"/>
      <c r="I23" s="82">
        <f>COUNTIF(E23:G23,"SÍ")*RESUMEN!$I$29</f>
        <v>0</v>
      </c>
      <c r="J23" s="234"/>
      <c r="K23" s="82">
        <f>COUNTIF(J23,"SÍ")*RESUMEN!$I$30</f>
        <v>0</v>
      </c>
      <c r="L23" s="82"/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24.75" customHeight="1" x14ac:dyDescent="0.25">
      <c r="A24" s="16"/>
      <c r="B24" s="81">
        <v>10</v>
      </c>
      <c r="C24" s="110" t="str">
        <f>IF('INSCRIPCIÓN AL EVENTO'!E26=0,"-",'INSCRIPCIÓN AL EVENTO'!E26)</f>
        <v>-</v>
      </c>
      <c r="D24" s="110" t="str">
        <f>IF('INSCRIPCIÓN AL EVENTO'!F26=0,"-",'INSCRIPCIÓN AL EVENTO'!F26)</f>
        <v>-</v>
      </c>
      <c r="E24" s="233"/>
      <c r="F24" s="233"/>
      <c r="G24" s="233"/>
      <c r="H24" s="233"/>
      <c r="I24" s="82">
        <f>COUNTIF(E24:G24,"SÍ")*RESUMEN!$I$29</f>
        <v>0</v>
      </c>
      <c r="J24" s="234"/>
      <c r="K24" s="82">
        <f>COUNTIF(J24,"SÍ")*RESUMEN!$I$30</f>
        <v>0</v>
      </c>
      <c r="L24" s="82"/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24.75" customHeight="1" x14ac:dyDescent="0.25">
      <c r="A25" s="16"/>
      <c r="B25" s="81">
        <v>11</v>
      </c>
      <c r="C25" s="110" t="str">
        <f>IF('INSCRIPCIÓN AL EVENTO'!E27=0,"-",'INSCRIPCIÓN AL EVENTO'!E27)</f>
        <v>-</v>
      </c>
      <c r="D25" s="110" t="str">
        <f>IF('INSCRIPCIÓN AL EVENTO'!F27=0,"-",'INSCRIPCIÓN AL EVENTO'!F27)</f>
        <v>-</v>
      </c>
      <c r="E25" s="233"/>
      <c r="F25" s="233"/>
      <c r="G25" s="233"/>
      <c r="H25" s="233"/>
      <c r="I25" s="82">
        <f>COUNTIF(E25:G25,"SÍ")*RESUMEN!$I$29</f>
        <v>0</v>
      </c>
      <c r="J25" s="234"/>
      <c r="K25" s="82">
        <f>COUNTIF(J25,"SÍ")*RESUMEN!$I$30</f>
        <v>0</v>
      </c>
      <c r="L25" s="82"/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24.75" customHeight="1" x14ac:dyDescent="0.25">
      <c r="A26" s="16"/>
      <c r="B26" s="81">
        <v>12</v>
      </c>
      <c r="C26" s="110" t="str">
        <f>IF('INSCRIPCIÓN AL EVENTO'!E28=0,"-",'INSCRIPCIÓN AL EVENTO'!E28)</f>
        <v>-</v>
      </c>
      <c r="D26" s="110" t="str">
        <f>IF('INSCRIPCIÓN AL EVENTO'!F28=0,"-",'INSCRIPCIÓN AL EVENTO'!F28)</f>
        <v>-</v>
      </c>
      <c r="E26" s="233"/>
      <c r="F26" s="233"/>
      <c r="G26" s="233"/>
      <c r="H26" s="233"/>
      <c r="I26" s="82">
        <f>COUNTIF(E26:G26,"SÍ")*RESUMEN!$I$29</f>
        <v>0</v>
      </c>
      <c r="J26" s="234"/>
      <c r="K26" s="82">
        <f>COUNTIF(J26,"SÍ")*RESUMEN!$I$30</f>
        <v>0</v>
      </c>
      <c r="L26" s="82"/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24.75" customHeight="1" x14ac:dyDescent="0.25">
      <c r="A27" s="16"/>
      <c r="B27" s="81">
        <v>13</v>
      </c>
      <c r="C27" s="110" t="str">
        <f>IF('INSCRIPCIÓN AL EVENTO'!E29=0,"-",'INSCRIPCIÓN AL EVENTO'!E29)</f>
        <v>-</v>
      </c>
      <c r="D27" s="110" t="str">
        <f>IF('INSCRIPCIÓN AL EVENTO'!F29=0,"-",'INSCRIPCIÓN AL EVENTO'!F29)</f>
        <v>-</v>
      </c>
      <c r="E27" s="233"/>
      <c r="F27" s="233"/>
      <c r="G27" s="233"/>
      <c r="H27" s="233"/>
      <c r="I27" s="82">
        <f>COUNTIF(E27:G27,"SÍ")*RESUMEN!$I$29</f>
        <v>0</v>
      </c>
      <c r="J27" s="234"/>
      <c r="K27" s="82">
        <f>COUNTIF(J27,"SÍ")*RESUMEN!$I$30</f>
        <v>0</v>
      </c>
      <c r="L27" s="82"/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24.75" customHeight="1" x14ac:dyDescent="0.25">
      <c r="A28" s="16"/>
      <c r="B28" s="81">
        <v>14</v>
      </c>
      <c r="C28" s="110" t="str">
        <f>IF('INSCRIPCIÓN AL EVENTO'!E30=0,"-",'INSCRIPCIÓN AL EVENTO'!E30)</f>
        <v>-</v>
      </c>
      <c r="D28" s="110" t="str">
        <f>IF('INSCRIPCIÓN AL EVENTO'!F30=0,"-",'INSCRIPCIÓN AL EVENTO'!F30)</f>
        <v>-</v>
      </c>
      <c r="E28" s="233"/>
      <c r="F28" s="233"/>
      <c r="G28" s="233"/>
      <c r="H28" s="233"/>
      <c r="I28" s="82">
        <f>COUNTIF(E28:G28,"SÍ")*RESUMEN!$I$29</f>
        <v>0</v>
      </c>
      <c r="J28" s="234"/>
      <c r="K28" s="82">
        <f>COUNTIF(J28,"SÍ")*RESUMEN!$I$30</f>
        <v>0</v>
      </c>
      <c r="L28" s="82"/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24.75" customHeight="1" x14ac:dyDescent="0.25">
      <c r="A29" s="16"/>
      <c r="B29" s="81">
        <v>15</v>
      </c>
      <c r="C29" s="110" t="str">
        <f>IF('INSCRIPCIÓN AL EVENTO'!E31=0,"-",'INSCRIPCIÓN AL EVENTO'!E31)</f>
        <v>-</v>
      </c>
      <c r="D29" s="110" t="str">
        <f>IF('INSCRIPCIÓN AL EVENTO'!F31=0,"-",'INSCRIPCIÓN AL EVENTO'!F31)</f>
        <v>-</v>
      </c>
      <c r="E29" s="233"/>
      <c r="F29" s="233"/>
      <c r="G29" s="233"/>
      <c r="H29" s="233"/>
      <c r="I29" s="82">
        <f>COUNTIF(E29:G29,"SÍ")*RESUMEN!$I$29</f>
        <v>0</v>
      </c>
      <c r="J29" s="234"/>
      <c r="K29" s="82">
        <f>COUNTIF(J29,"SÍ")*RESUMEN!$I$30</f>
        <v>0</v>
      </c>
      <c r="L29" s="82"/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24.75" customHeight="1" x14ac:dyDescent="0.25">
      <c r="A30" s="16"/>
      <c r="B30" s="81">
        <v>16</v>
      </c>
      <c r="C30" s="110" t="str">
        <f>IF('INSCRIPCIÓN AL EVENTO'!E32=0,"-",'INSCRIPCIÓN AL EVENTO'!E32)</f>
        <v>-</v>
      </c>
      <c r="D30" s="110" t="str">
        <f>IF('INSCRIPCIÓN AL EVENTO'!F32=0,"-",'INSCRIPCIÓN AL EVENTO'!F32)</f>
        <v>-</v>
      </c>
      <c r="E30" s="233"/>
      <c r="F30" s="233"/>
      <c r="G30" s="233"/>
      <c r="H30" s="233"/>
      <c r="I30" s="82">
        <f>COUNTIF(E30:G30,"SÍ")*RESUMEN!$I$29</f>
        <v>0</v>
      </c>
      <c r="J30" s="234"/>
      <c r="K30" s="82">
        <f>COUNTIF(J30,"SÍ")*RESUMEN!$I$30</f>
        <v>0</v>
      </c>
      <c r="L30" s="82"/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24.75" customHeight="1" x14ac:dyDescent="0.25">
      <c r="A31" s="16"/>
      <c r="B31" s="81">
        <v>17</v>
      </c>
      <c r="C31" s="110" t="str">
        <f>IF('INSCRIPCIÓN AL EVENTO'!E33=0,"-",'INSCRIPCIÓN AL EVENTO'!E33)</f>
        <v>-</v>
      </c>
      <c r="D31" s="110" t="str">
        <f>IF('INSCRIPCIÓN AL EVENTO'!F33=0,"-",'INSCRIPCIÓN AL EVENTO'!F33)</f>
        <v>-</v>
      </c>
      <c r="E31" s="233"/>
      <c r="F31" s="233"/>
      <c r="G31" s="233"/>
      <c r="H31" s="233"/>
      <c r="I31" s="82">
        <f>COUNTIF(E31:G31,"SÍ")*RESUMEN!$I$29</f>
        <v>0</v>
      </c>
      <c r="J31" s="234"/>
      <c r="K31" s="82">
        <f>COUNTIF(J31,"SÍ")*RESUMEN!$I$30</f>
        <v>0</v>
      </c>
      <c r="L31" s="82"/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24.75" customHeight="1" x14ac:dyDescent="0.25">
      <c r="A32" s="16"/>
      <c r="B32" s="81">
        <v>18</v>
      </c>
      <c r="C32" s="110" t="str">
        <f>IF('INSCRIPCIÓN AL EVENTO'!E34=0,"-",'INSCRIPCIÓN AL EVENTO'!E34)</f>
        <v>-</v>
      </c>
      <c r="D32" s="110" t="str">
        <f>IF('INSCRIPCIÓN AL EVENTO'!F34=0,"-",'INSCRIPCIÓN AL EVENTO'!F34)</f>
        <v>-</v>
      </c>
      <c r="E32" s="233"/>
      <c r="F32" s="233"/>
      <c r="G32" s="233"/>
      <c r="H32" s="233"/>
      <c r="I32" s="82">
        <f>COUNTIF(E32:G32,"SÍ")*RESUMEN!$I$29</f>
        <v>0</v>
      </c>
      <c r="J32" s="234"/>
      <c r="K32" s="82">
        <f>COUNTIF(J32,"SÍ")*RESUMEN!$I$30</f>
        <v>0</v>
      </c>
      <c r="L32" s="82"/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24.75" customHeight="1" x14ac:dyDescent="0.25">
      <c r="A33" s="16"/>
      <c r="B33" s="81">
        <v>19</v>
      </c>
      <c r="C33" s="110" t="str">
        <f>IF('INSCRIPCIÓN AL EVENTO'!E35=0,"-",'INSCRIPCIÓN AL EVENTO'!E35)</f>
        <v>-</v>
      </c>
      <c r="D33" s="110" t="str">
        <f>IF('INSCRIPCIÓN AL EVENTO'!F35=0,"-",'INSCRIPCIÓN AL EVENTO'!F35)</f>
        <v>-</v>
      </c>
      <c r="E33" s="233"/>
      <c r="F33" s="233"/>
      <c r="G33" s="233"/>
      <c r="H33" s="233"/>
      <c r="I33" s="82">
        <f>COUNTIF(E33:G33,"SÍ")*RESUMEN!$I$29</f>
        <v>0</v>
      </c>
      <c r="J33" s="234"/>
      <c r="K33" s="82">
        <f>COUNTIF(J33,"SÍ")*RESUMEN!$I$30</f>
        <v>0</v>
      </c>
      <c r="L33" s="82">
        <f t="shared" ref="L33:L44" si="1">I33+K33</f>
        <v>0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24.75" customHeight="1" x14ac:dyDescent="0.25">
      <c r="A34" s="16"/>
      <c r="B34" s="81">
        <v>20</v>
      </c>
      <c r="C34" s="110" t="str">
        <f>IF('INSCRIPCIÓN AL EVENTO'!E36=0,"-",'INSCRIPCIÓN AL EVENTO'!E36)</f>
        <v>-</v>
      </c>
      <c r="D34" s="110" t="str">
        <f>IF('INSCRIPCIÓN AL EVENTO'!F36=0,"-",'INSCRIPCIÓN AL EVENTO'!F36)</f>
        <v>-</v>
      </c>
      <c r="E34" s="233"/>
      <c r="F34" s="233"/>
      <c r="G34" s="233"/>
      <c r="H34" s="233"/>
      <c r="I34" s="82">
        <f>COUNTIF(E34:G34,"SÍ")*RESUMEN!$I$29</f>
        <v>0</v>
      </c>
      <c r="J34" s="234"/>
      <c r="K34" s="82">
        <f>COUNTIF(J34,"SÍ")*RESUMEN!$I$30</f>
        <v>0</v>
      </c>
      <c r="L34" s="82">
        <f t="shared" si="1"/>
        <v>0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4.75" customHeight="1" x14ac:dyDescent="0.25">
      <c r="A35" s="16"/>
      <c r="B35" s="81">
        <v>21</v>
      </c>
      <c r="C35" s="110" t="str">
        <f>IF('INSCRIPCIÓN AL EVENTO'!E37=0,"-",'INSCRIPCIÓN AL EVENTO'!E37)</f>
        <v>-</v>
      </c>
      <c r="D35" s="110" t="str">
        <f>IF('INSCRIPCIÓN AL EVENTO'!F37=0,"-",'INSCRIPCIÓN AL EVENTO'!F37)</f>
        <v>-</v>
      </c>
      <c r="E35" s="233"/>
      <c r="F35" s="233"/>
      <c r="G35" s="233"/>
      <c r="H35" s="233"/>
      <c r="I35" s="82">
        <f>COUNTIF(E35:G35,"SÍ")*RESUMEN!$I$29</f>
        <v>0</v>
      </c>
      <c r="J35" s="234"/>
      <c r="K35" s="82">
        <f>COUNTIF(J35,"SÍ")*RESUMEN!$I$30</f>
        <v>0</v>
      </c>
      <c r="L35" s="82">
        <f t="shared" si="1"/>
        <v>0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24.75" customHeight="1" x14ac:dyDescent="0.25">
      <c r="A36" s="16"/>
      <c r="B36" s="81">
        <v>22</v>
      </c>
      <c r="C36" s="110" t="str">
        <f>IF('INSCRIPCIÓN AL EVENTO'!E38=0,"-",'INSCRIPCIÓN AL EVENTO'!E38)</f>
        <v>-</v>
      </c>
      <c r="D36" s="110" t="str">
        <f>IF('INSCRIPCIÓN AL EVENTO'!F38=0,"-",'INSCRIPCIÓN AL EVENTO'!F38)</f>
        <v>-</v>
      </c>
      <c r="E36" s="233"/>
      <c r="F36" s="233"/>
      <c r="G36" s="233"/>
      <c r="H36" s="233"/>
      <c r="I36" s="82">
        <f>COUNTIF(E36:G36,"SÍ")*RESUMEN!$I$29</f>
        <v>0</v>
      </c>
      <c r="J36" s="234"/>
      <c r="K36" s="82">
        <f>COUNTIF(J36,"SÍ")*RESUMEN!$I$30</f>
        <v>0</v>
      </c>
      <c r="L36" s="82">
        <f t="shared" si="1"/>
        <v>0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24.75" customHeight="1" x14ac:dyDescent="0.25">
      <c r="A37" s="16"/>
      <c r="B37" s="81">
        <v>23</v>
      </c>
      <c r="C37" s="110" t="str">
        <f>IF('INSCRIPCIÓN AL EVENTO'!E39=0,"-",'INSCRIPCIÓN AL EVENTO'!E39)</f>
        <v>-</v>
      </c>
      <c r="D37" s="110" t="str">
        <f>IF('INSCRIPCIÓN AL EVENTO'!F39=0,"-",'INSCRIPCIÓN AL EVENTO'!F39)</f>
        <v>-</v>
      </c>
      <c r="E37" s="233"/>
      <c r="F37" s="233"/>
      <c r="G37" s="233"/>
      <c r="H37" s="233"/>
      <c r="I37" s="82">
        <f>COUNTIF(E37:G37,"SÍ")*RESUMEN!$I$29</f>
        <v>0</v>
      </c>
      <c r="J37" s="234"/>
      <c r="K37" s="82">
        <f>COUNTIF(J37,"SÍ")*RESUMEN!$I$30</f>
        <v>0</v>
      </c>
      <c r="L37" s="82">
        <f t="shared" si="1"/>
        <v>0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24.75" customHeight="1" x14ac:dyDescent="0.25">
      <c r="A38" s="16"/>
      <c r="B38" s="81">
        <v>24</v>
      </c>
      <c r="C38" s="110" t="str">
        <f>IF('INSCRIPCIÓN AL EVENTO'!E40=0,"-",'INSCRIPCIÓN AL EVENTO'!E40)</f>
        <v>-</v>
      </c>
      <c r="D38" s="110" t="str">
        <f>IF('INSCRIPCIÓN AL EVENTO'!F40=0,"-",'INSCRIPCIÓN AL EVENTO'!F40)</f>
        <v>-</v>
      </c>
      <c r="E38" s="233"/>
      <c r="F38" s="233"/>
      <c r="G38" s="233"/>
      <c r="H38" s="233"/>
      <c r="I38" s="82">
        <f>COUNTIF(E38:G38,"SÍ")*RESUMEN!$I$29</f>
        <v>0</v>
      </c>
      <c r="J38" s="234"/>
      <c r="K38" s="82">
        <f>COUNTIF(J38,"SÍ")*RESUMEN!$I$30</f>
        <v>0</v>
      </c>
      <c r="L38" s="82">
        <f t="shared" si="1"/>
        <v>0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24.75" customHeight="1" x14ac:dyDescent="0.25">
      <c r="A39" s="16"/>
      <c r="B39" s="81">
        <v>25</v>
      </c>
      <c r="C39" s="110" t="str">
        <f>IF('INSCRIPCIÓN AL EVENTO'!E41=0,"-",'INSCRIPCIÓN AL EVENTO'!E41)</f>
        <v>-</v>
      </c>
      <c r="D39" s="110" t="str">
        <f>IF('INSCRIPCIÓN AL EVENTO'!F41=0,"-",'INSCRIPCIÓN AL EVENTO'!F41)</f>
        <v>-</v>
      </c>
      <c r="E39" s="233"/>
      <c r="F39" s="233"/>
      <c r="G39" s="233"/>
      <c r="H39" s="233"/>
      <c r="I39" s="82">
        <f>COUNTIF(E39:G39,"SÍ")*RESUMEN!$I$29</f>
        <v>0</v>
      </c>
      <c r="J39" s="234"/>
      <c r="K39" s="82">
        <f>COUNTIF(J39,"SÍ")*RESUMEN!$I$30</f>
        <v>0</v>
      </c>
      <c r="L39" s="82">
        <f t="shared" si="1"/>
        <v>0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24.75" customHeight="1" x14ac:dyDescent="0.25">
      <c r="A40" s="16"/>
      <c r="B40" s="81">
        <v>26</v>
      </c>
      <c r="C40" s="110" t="str">
        <f>IF('INSCRIPCIÓN AL EVENTO'!E42=0,"-",'INSCRIPCIÓN AL EVENTO'!E42)</f>
        <v>-</v>
      </c>
      <c r="D40" s="110" t="str">
        <f>IF('INSCRIPCIÓN AL EVENTO'!F42=0,"-",'INSCRIPCIÓN AL EVENTO'!F42)</f>
        <v>-</v>
      </c>
      <c r="E40" s="233"/>
      <c r="F40" s="233"/>
      <c r="G40" s="233"/>
      <c r="H40" s="233"/>
      <c r="I40" s="82">
        <f>COUNTIF(E40:G40,"SÍ")*RESUMEN!$I$29</f>
        <v>0</v>
      </c>
      <c r="J40" s="234"/>
      <c r="K40" s="82">
        <f>COUNTIF(J40,"SÍ")*RESUMEN!$I$30</f>
        <v>0</v>
      </c>
      <c r="L40" s="82">
        <f t="shared" si="1"/>
        <v>0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24.75" customHeight="1" x14ac:dyDescent="0.25">
      <c r="A41" s="16"/>
      <c r="B41" s="81">
        <v>27</v>
      </c>
      <c r="C41" s="110" t="str">
        <f>IF('INSCRIPCIÓN AL EVENTO'!E43=0,"-",'INSCRIPCIÓN AL EVENTO'!E43)</f>
        <v>-</v>
      </c>
      <c r="D41" s="110" t="str">
        <f>IF('INSCRIPCIÓN AL EVENTO'!F43=0,"-",'INSCRIPCIÓN AL EVENTO'!F43)</f>
        <v>-</v>
      </c>
      <c r="E41" s="233"/>
      <c r="F41" s="233"/>
      <c r="G41" s="233"/>
      <c r="H41" s="233"/>
      <c r="I41" s="82">
        <f>COUNTIF(E41:G41,"SÍ")*RESUMEN!$I$29</f>
        <v>0</v>
      </c>
      <c r="J41" s="234"/>
      <c r="K41" s="82">
        <f>COUNTIF(J41,"SÍ")*RESUMEN!$I$30</f>
        <v>0</v>
      </c>
      <c r="L41" s="82">
        <f t="shared" si="1"/>
        <v>0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24.75" customHeight="1" x14ac:dyDescent="0.25">
      <c r="A42" s="16"/>
      <c r="B42" s="81">
        <v>28</v>
      </c>
      <c r="C42" s="110" t="str">
        <f>IF('INSCRIPCIÓN AL EVENTO'!E44=0,"-",'INSCRIPCIÓN AL EVENTO'!E44)</f>
        <v>-</v>
      </c>
      <c r="D42" s="110" t="str">
        <f>IF('INSCRIPCIÓN AL EVENTO'!F44=0,"-",'INSCRIPCIÓN AL EVENTO'!F44)</f>
        <v>-</v>
      </c>
      <c r="E42" s="233"/>
      <c r="F42" s="233"/>
      <c r="G42" s="233"/>
      <c r="H42" s="233"/>
      <c r="I42" s="82">
        <f>COUNTIF(E42:G42,"SÍ")*RESUMEN!$I$29</f>
        <v>0</v>
      </c>
      <c r="J42" s="234"/>
      <c r="K42" s="82">
        <f>COUNTIF(J42,"SÍ")*RESUMEN!$I$30</f>
        <v>0</v>
      </c>
      <c r="L42" s="82">
        <f t="shared" si="1"/>
        <v>0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24.75" customHeight="1" x14ac:dyDescent="0.25">
      <c r="A43" s="16"/>
      <c r="B43" s="81">
        <v>29</v>
      </c>
      <c r="C43" s="110" t="str">
        <f>IF('INSCRIPCIÓN AL EVENTO'!E45=0,"-",'INSCRIPCIÓN AL EVENTO'!E45)</f>
        <v>-</v>
      </c>
      <c r="D43" s="110" t="str">
        <f>IF('INSCRIPCIÓN AL EVENTO'!F45=0,"-",'INSCRIPCIÓN AL EVENTO'!F45)</f>
        <v>-</v>
      </c>
      <c r="E43" s="233"/>
      <c r="F43" s="233"/>
      <c r="G43" s="233"/>
      <c r="H43" s="233"/>
      <c r="I43" s="82">
        <f>COUNTIF(E43:G43,"SÍ")*RESUMEN!$I$29</f>
        <v>0</v>
      </c>
      <c r="J43" s="234"/>
      <c r="K43" s="82">
        <f>COUNTIF(J43,"SÍ")*RESUMEN!$I$30</f>
        <v>0</v>
      </c>
      <c r="L43" s="82">
        <f t="shared" si="1"/>
        <v>0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24.75" customHeight="1" x14ac:dyDescent="0.25">
      <c r="A44" s="16"/>
      <c r="B44" s="81">
        <v>30</v>
      </c>
      <c r="C44" s="110" t="str">
        <f>IF('INSCRIPCIÓN AL EVENTO'!E46=0,"-",'INSCRIPCIÓN AL EVENTO'!E46)</f>
        <v>-</v>
      </c>
      <c r="D44" s="110" t="str">
        <f>IF('INSCRIPCIÓN AL EVENTO'!F46=0,"-",'INSCRIPCIÓN AL EVENTO'!F46)</f>
        <v>-</v>
      </c>
      <c r="E44" s="233"/>
      <c r="F44" s="233"/>
      <c r="G44" s="233"/>
      <c r="H44" s="233"/>
      <c r="I44" s="82">
        <f>COUNTIF(E44:G44,"SÍ")*RESUMEN!$I$29</f>
        <v>0</v>
      </c>
      <c r="J44" s="234"/>
      <c r="K44" s="82">
        <f>COUNTIF(J44,"SÍ")*RESUMEN!$I$30</f>
        <v>0</v>
      </c>
      <c r="L44" s="82">
        <f t="shared" si="1"/>
        <v>0</v>
      </c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24" customHeight="1" x14ac:dyDescent="0.25">
      <c r="A45" s="16"/>
      <c r="B45" s="111"/>
      <c r="C45" s="46"/>
      <c r="D45" s="112" t="s">
        <v>41</v>
      </c>
      <c r="E45" s="113">
        <f t="shared" ref="E45:G45" si="2">COUNTIF(E15:E44,"SÍ")</f>
        <v>0</v>
      </c>
      <c r="F45" s="113">
        <f t="shared" si="2"/>
        <v>0</v>
      </c>
      <c r="G45" s="113">
        <f t="shared" si="2"/>
        <v>0</v>
      </c>
      <c r="H45" s="113">
        <f>COUNTIF(H15:H44,"X")</f>
        <v>0</v>
      </c>
      <c r="I45" s="114">
        <f>SUM(I15:I44)</f>
        <v>0</v>
      </c>
      <c r="J45" s="113">
        <f>COUNTIF(J15:J44,"SÍ")</f>
        <v>0</v>
      </c>
      <c r="K45" s="114">
        <f t="shared" ref="K45:L45" si="3">SUM(K15:K44)</f>
        <v>0</v>
      </c>
      <c r="L45" s="115">
        <f t="shared" si="3"/>
        <v>0</v>
      </c>
      <c r="M45" s="16"/>
      <c r="N45" s="2"/>
      <c r="O45" s="109"/>
      <c r="P45" s="109"/>
      <c r="Q45" s="109"/>
      <c r="R45" s="109"/>
      <c r="S45" s="109"/>
      <c r="T45" s="109"/>
      <c r="U45" s="109"/>
      <c r="V45" s="109"/>
      <c r="W45" s="109"/>
      <c r="X45" s="2"/>
      <c r="Y45" s="109"/>
      <c r="Z45" s="109"/>
      <c r="AA45" s="109"/>
      <c r="AB45" s="109"/>
      <c r="AC45" s="2"/>
      <c r="AD45" s="10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2.75" customHeight="1" x14ac:dyDescent="0.25">
      <c r="A46" s="1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2.75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2.75" hidden="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2.75" hidden="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2.7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2.7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2.7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2.75" hidden="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2.75" hidden="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2.75" hidden="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2.7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2.7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2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2.7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2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2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2.7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2.7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2.7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2.7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2.7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2.7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2.7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2.7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2.7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2.7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2.7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2.7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2.7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2.7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2.7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2.7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2.7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2.7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2.7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2.7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2.7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2.7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2.7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2.7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2.7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2.7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2.7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2.7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2.7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2.7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2.7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2.7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2.7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2.7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2.7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2.7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2.7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2.7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2.7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2.7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2.7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2.7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2.7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2.7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2.7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2.7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2.7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2.7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2.7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2.7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2.7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2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2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2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2.7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2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2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2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2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2.7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2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2.7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2.7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2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2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2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2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2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2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2.7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2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2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2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2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2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2.7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2.75" hidden="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2.75" hidden="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2.7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2.75" hidden="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2.75" hidden="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2.7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2.7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2.7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2.7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2.7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2.75" hidden="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2.75" hidden="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2.75" hidden="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2.75" hidden="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2.75" hidden="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2.75" hidden="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2.75" hidden="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2.75" hidden="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2.75" hidden="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2.75" hidden="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2.75" hidden="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2.75" hidden="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2.75" hidden="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2.75" hidden="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2.75" hidden="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2.75" hidden="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2.75" hidden="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2.75" hidden="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2.75" hidden="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2.75" hidden="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2.75" hidden="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2.75" hidden="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2.75" hidden="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2.75" hidden="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2.75" hidden="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2.75" hidden="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2.75" hidden="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2.75" hidden="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2.75" hidden="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2.75" hidden="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2.75" hidden="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2.75" hidden="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2.75" hidden="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2.75" hidden="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2.75" hidden="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2.75" hidden="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2.75" hidden="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2.75" hidden="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2.75" hidden="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2.75" hidden="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2.75" hidden="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2.75" hidden="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2.75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2.75" hidden="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2.75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2.75" hidden="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2.75" hidden="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2.75" hidden="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2.75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2.75" hidden="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2.7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2.75" hidden="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2.75" hidden="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2.75" hidden="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2.75" hidden="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2.75" hidden="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2.75" hidden="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2.75" hidden="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2.75" hidden="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2.75" hidden="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2.75" hidden="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2.75" hidden="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2.75" hidden="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2.75" hidden="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2.75" hidden="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2.75" hidden="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2.7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2.75" hidden="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2.75" hidden="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2.75" hidden="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2.75" hidden="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2.75" hidden="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2.75" hidden="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2.75" hidden="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2.75" hidden="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2.75" hidden="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2.75" hidden="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2.75" hidden="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2.75" hidden="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2.75" hidden="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2.75" hidden="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2.75" hidden="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2.75" hidden="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2.75" hidden="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2.75" hidden="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2.75" hidden="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2.75" hidden="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2.75" hidden="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2.75" hidden="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2.75" hidden="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2.75" hidden="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2.75" hidden="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2.75" hidden="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2.75" hidden="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5.75" hidden="1" customHeight="1" x14ac:dyDescent="0.25"/>
    <row r="250" spans="1:50" ht="15.75" hidden="1" customHeight="1" x14ac:dyDescent="0.25"/>
    <row r="251" spans="1:50" ht="15.75" hidden="1" customHeight="1" x14ac:dyDescent="0.25"/>
    <row r="252" spans="1:50" ht="15.75" hidden="1" customHeight="1" x14ac:dyDescent="0.25"/>
    <row r="253" spans="1:50" ht="15.75" hidden="1" customHeight="1" x14ac:dyDescent="0.25"/>
    <row r="254" spans="1:50" ht="15.75" hidden="1" customHeight="1" x14ac:dyDescent="0.25"/>
    <row r="255" spans="1:50" ht="15.75" hidden="1" customHeight="1" x14ac:dyDescent="0.25"/>
    <row r="256" spans="1:50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  <row r="1003" ht="15.75" hidden="1" customHeight="1" x14ac:dyDescent="0.25"/>
    <row r="1004" ht="15.75" hidden="1" customHeight="1" x14ac:dyDescent="0.25"/>
    <row r="1005" ht="15.75" hidden="1" customHeight="1" x14ac:dyDescent="0.25"/>
    <row r="1006" ht="15.75" hidden="1" customHeight="1" x14ac:dyDescent="0.25"/>
    <row r="1007" ht="15.75" hidden="1" customHeight="1" x14ac:dyDescent="0.25"/>
    <row r="1008" ht="15.75" hidden="1" customHeight="1" x14ac:dyDescent="0.25"/>
  </sheetData>
  <sheetProtection algorithmName="SHA-512" hashValue="70lZwSADdVYLtiHEROVu+6oLCkURygeBw+LyBE6sdlOpRy9GsUG6jogGce/ZtzB1Z3le+plGGaE/l93PaiFzEw==" saltValue="lN8lViGE5GYjuhRvfk+fyA==" spinCount="100000" sheet="1" objects="1" scenarios="1"/>
  <mergeCells count="26">
    <mergeCell ref="B9:B14"/>
    <mergeCell ref="C9:C14"/>
    <mergeCell ref="D9:D14"/>
    <mergeCell ref="E9:I10"/>
    <mergeCell ref="I13:I14"/>
    <mergeCell ref="D4:I4"/>
    <mergeCell ref="J4:L4"/>
    <mergeCell ref="J9:K9"/>
    <mergeCell ref="L9:L14"/>
    <mergeCell ref="J10:K10"/>
    <mergeCell ref="J11:K11"/>
    <mergeCell ref="J12:K13"/>
    <mergeCell ref="J14:K14"/>
    <mergeCell ref="E11:G12"/>
    <mergeCell ref="H11:H14"/>
    <mergeCell ref="E13:E14"/>
    <mergeCell ref="F13:F14"/>
    <mergeCell ref="G13:G14"/>
    <mergeCell ref="D6:I6"/>
    <mergeCell ref="D7:I7"/>
    <mergeCell ref="B8:L8"/>
    <mergeCell ref="B1:I1"/>
    <mergeCell ref="J1:L1"/>
    <mergeCell ref="D2:I2"/>
    <mergeCell ref="J2:L2"/>
    <mergeCell ref="D3:I3"/>
  </mergeCells>
  <dataValidations count="2">
    <dataValidation type="list" allowBlank="1" showErrorMessage="1" sqref="H15:H44">
      <formula1>"X"</formula1>
    </dataValidation>
    <dataValidation type="list" allowBlank="1" showErrorMessage="1" sqref="E15:G44 J15:J44">
      <formula1>"SÍ,NO"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6"/>
  <sheetViews>
    <sheetView workbookViewId="0">
      <selection activeCell="D13" sqref="D13"/>
    </sheetView>
  </sheetViews>
  <sheetFormatPr baseColWidth="10" defaultColWidth="0" defaultRowHeight="15" customHeight="1" x14ac:dyDescent="0.25"/>
  <cols>
    <col min="1" max="1" width="1.44140625" customWidth="1"/>
    <col min="2" max="2" width="4.109375" customWidth="1"/>
    <col min="3" max="4" width="27.77734375" customWidth="1"/>
    <col min="5" max="5" width="14" customWidth="1"/>
    <col min="6" max="6" width="9.77734375" customWidth="1"/>
    <col min="7" max="7" width="11.5546875" customWidth="1"/>
    <col min="8" max="10" width="11.33203125" customWidth="1"/>
    <col min="11" max="11" width="5.21875" customWidth="1"/>
    <col min="12" max="12" width="9.21875" customWidth="1"/>
    <col min="13" max="13" width="12.21875" customWidth="1"/>
    <col min="14" max="14" width="9.21875" customWidth="1"/>
    <col min="15" max="15" width="13.88671875" customWidth="1"/>
    <col min="16" max="16" width="13.5546875" customWidth="1"/>
    <col min="17" max="17" width="12.77734375" customWidth="1"/>
    <col min="18" max="18" width="1.88671875" customWidth="1"/>
    <col min="19" max="19" width="11.88671875" hidden="1" customWidth="1"/>
    <col min="20" max="37" width="8" hidden="1" customWidth="1"/>
    <col min="38" max="16384" width="12.6640625" hidden="1"/>
  </cols>
  <sheetData>
    <row r="1" spans="1:37" ht="20.25" customHeight="1" x14ac:dyDescent="0.5">
      <c r="A1" s="98"/>
      <c r="B1" s="117"/>
      <c r="C1" s="52"/>
      <c r="D1" s="118"/>
      <c r="E1" s="149"/>
      <c r="F1" s="150"/>
      <c r="G1" s="150"/>
      <c r="H1" s="150"/>
      <c r="I1" s="150"/>
      <c r="J1" s="150"/>
      <c r="K1" s="150"/>
      <c r="L1" s="150"/>
      <c r="M1" s="119"/>
      <c r="N1" s="119"/>
      <c r="O1" s="55"/>
      <c r="P1" s="55"/>
      <c r="Q1" s="55"/>
      <c r="R1" s="55"/>
      <c r="S1" s="86"/>
      <c r="T1" s="87"/>
      <c r="U1" s="87"/>
      <c r="V1" s="87"/>
      <c r="W1" s="87"/>
      <c r="X1" s="87"/>
      <c r="Y1" s="99"/>
      <c r="Z1" s="99"/>
      <c r="AA1" s="100"/>
      <c r="AB1" s="100"/>
      <c r="AC1" s="100"/>
      <c r="AD1" s="98"/>
      <c r="AE1" s="98"/>
      <c r="AF1" s="98"/>
      <c r="AG1" s="98"/>
      <c r="AH1" s="98"/>
      <c r="AI1" s="98"/>
      <c r="AJ1" s="98"/>
      <c r="AK1" s="98"/>
    </row>
    <row r="2" spans="1:37" ht="20.25" customHeight="1" x14ac:dyDescent="0.5">
      <c r="A2" s="98"/>
      <c r="B2" s="117"/>
      <c r="C2" s="52"/>
      <c r="D2" s="118"/>
      <c r="E2" s="149" t="s">
        <v>0</v>
      </c>
      <c r="F2" s="150"/>
      <c r="G2" s="150"/>
      <c r="H2" s="150"/>
      <c r="I2" s="150"/>
      <c r="J2" s="150"/>
      <c r="K2" s="150"/>
      <c r="L2" s="150"/>
      <c r="M2" s="119"/>
      <c r="N2" s="119"/>
      <c r="O2" s="55"/>
      <c r="P2" s="55"/>
      <c r="Q2" s="55"/>
      <c r="R2" s="55"/>
      <c r="S2" s="86"/>
      <c r="T2" s="87"/>
      <c r="U2" s="87"/>
      <c r="V2" s="87"/>
      <c r="W2" s="87"/>
      <c r="X2" s="87"/>
      <c r="Y2" s="99"/>
      <c r="Z2" s="99"/>
      <c r="AA2" s="100"/>
      <c r="AB2" s="100"/>
      <c r="AC2" s="100"/>
      <c r="AD2" s="98"/>
      <c r="AE2" s="98"/>
      <c r="AF2" s="98"/>
      <c r="AG2" s="98"/>
      <c r="AH2" s="98"/>
      <c r="AI2" s="98"/>
      <c r="AJ2" s="98"/>
      <c r="AK2" s="98"/>
    </row>
    <row r="3" spans="1:37" ht="22.5" customHeight="1" x14ac:dyDescent="0.25">
      <c r="A3" s="4"/>
      <c r="B3" s="51"/>
      <c r="C3" s="52"/>
      <c r="D3" s="118"/>
      <c r="E3" s="188" t="s">
        <v>1</v>
      </c>
      <c r="F3" s="150"/>
      <c r="G3" s="150"/>
      <c r="H3" s="150"/>
      <c r="I3" s="150"/>
      <c r="J3" s="150"/>
      <c r="K3" s="150"/>
      <c r="L3" s="150"/>
      <c r="M3" s="120"/>
      <c r="N3" s="120"/>
      <c r="O3" s="55"/>
      <c r="P3" s="55"/>
      <c r="Q3" s="55"/>
      <c r="R3" s="55"/>
      <c r="S3" s="86"/>
      <c r="T3" s="87"/>
      <c r="U3" s="87"/>
      <c r="V3" s="87"/>
      <c r="W3" s="87"/>
      <c r="X3" s="87"/>
      <c r="Y3" s="99"/>
      <c r="Z3" s="99"/>
      <c r="AA3" s="100"/>
      <c r="AB3" s="100"/>
      <c r="AC3" s="100"/>
      <c r="AD3" s="98"/>
      <c r="AE3" s="98"/>
      <c r="AF3" s="98"/>
      <c r="AG3" s="98"/>
      <c r="AH3" s="98"/>
      <c r="AI3" s="98"/>
      <c r="AJ3" s="98"/>
      <c r="AK3" s="98"/>
    </row>
    <row r="4" spans="1:37" ht="23.25" customHeight="1" x14ac:dyDescent="0.25">
      <c r="A4" s="4"/>
      <c r="B4" s="4"/>
      <c r="C4" s="12"/>
      <c r="D4" s="121"/>
      <c r="E4" s="188" t="s">
        <v>62</v>
      </c>
      <c r="F4" s="150"/>
      <c r="G4" s="150"/>
      <c r="H4" s="150"/>
      <c r="I4" s="150"/>
      <c r="J4" s="150"/>
      <c r="K4" s="150"/>
      <c r="L4" s="150"/>
      <c r="M4" s="122"/>
      <c r="N4" s="152"/>
      <c r="O4" s="150"/>
      <c r="P4" s="3"/>
      <c r="Q4" s="3"/>
      <c r="R4" s="55"/>
      <c r="S4" s="86"/>
      <c r="T4" s="87"/>
      <c r="U4" s="87"/>
      <c r="V4" s="87"/>
      <c r="W4" s="87"/>
      <c r="X4" s="87"/>
      <c r="Y4" s="99"/>
      <c r="Z4" s="99"/>
      <c r="AA4" s="100"/>
      <c r="AB4" s="100"/>
      <c r="AC4" s="100"/>
      <c r="AD4" s="98"/>
      <c r="AE4" s="98"/>
      <c r="AF4" s="98"/>
      <c r="AG4" s="98"/>
      <c r="AH4" s="98"/>
      <c r="AI4" s="98"/>
      <c r="AJ4" s="98"/>
      <c r="AK4" s="98"/>
    </row>
    <row r="5" spans="1:37" ht="17.25" customHeight="1" x14ac:dyDescent="0.25">
      <c r="A5" s="4"/>
      <c r="B5" s="51"/>
      <c r="C5" s="52"/>
      <c r="D5" s="52"/>
      <c r="E5" s="123"/>
      <c r="F5" s="124"/>
      <c r="G5" s="125"/>
      <c r="H5" s="95"/>
      <c r="I5" s="95"/>
      <c r="J5" s="95"/>
      <c r="K5" s="95"/>
      <c r="L5" s="54"/>
      <c r="M5" s="54"/>
      <c r="N5" s="54"/>
      <c r="O5" s="55"/>
      <c r="P5" s="55"/>
      <c r="Q5" s="55"/>
      <c r="R5" s="55"/>
      <c r="S5" s="86"/>
      <c r="T5" s="87"/>
      <c r="U5" s="87"/>
      <c r="V5" s="87"/>
      <c r="W5" s="87"/>
      <c r="X5" s="87"/>
      <c r="Y5" s="99"/>
      <c r="Z5" s="99"/>
      <c r="AA5" s="100"/>
      <c r="AB5" s="100"/>
      <c r="AC5" s="100"/>
      <c r="AD5" s="98"/>
      <c r="AE5" s="98"/>
      <c r="AF5" s="98"/>
      <c r="AG5" s="98"/>
      <c r="AH5" s="98"/>
      <c r="AI5" s="98"/>
      <c r="AJ5" s="98"/>
      <c r="AK5" s="98"/>
    </row>
    <row r="6" spans="1:37" ht="20.25" customHeight="1" x14ac:dyDescent="0.25">
      <c r="A6" s="4"/>
      <c r="B6" s="51"/>
      <c r="C6" s="126"/>
      <c r="D6" s="209" t="s">
        <v>3</v>
      </c>
      <c r="E6" s="210"/>
      <c r="F6" s="201" t="str">
        <f>IF('INSCRIPCIÓN AL EVENTO'!I8=0,"-",'INSCRIPCIÓN AL EVENTO'!I8)</f>
        <v>-</v>
      </c>
      <c r="G6" s="155"/>
      <c r="H6" s="155"/>
      <c r="I6" s="155"/>
      <c r="J6" s="155"/>
      <c r="K6" s="156"/>
      <c r="L6" s="127"/>
      <c r="M6" s="4"/>
      <c r="N6" s="4"/>
      <c r="O6" s="4"/>
      <c r="P6" s="4"/>
      <c r="Q6" s="4"/>
      <c r="R6" s="4"/>
      <c r="S6" s="98"/>
      <c r="T6" s="87"/>
      <c r="U6" s="87"/>
      <c r="V6" s="87"/>
      <c r="W6" s="87"/>
      <c r="X6" s="87"/>
      <c r="Y6" s="99"/>
      <c r="Z6" s="99"/>
      <c r="AA6" s="100"/>
      <c r="AB6" s="100"/>
      <c r="AC6" s="100"/>
      <c r="AD6" s="98"/>
      <c r="AE6" s="98"/>
      <c r="AF6" s="98"/>
      <c r="AG6" s="98"/>
      <c r="AH6" s="98"/>
      <c r="AI6" s="98"/>
      <c r="AJ6" s="98"/>
      <c r="AK6" s="98"/>
    </row>
    <row r="7" spans="1:37" ht="16.5" customHeight="1" x14ac:dyDescent="0.25">
      <c r="A7" s="4"/>
      <c r="B7" s="128"/>
      <c r="C7" s="67"/>
      <c r="D7" s="67"/>
      <c r="E7" s="67"/>
      <c r="F7" s="216"/>
      <c r="G7" s="185"/>
      <c r="H7" s="185"/>
      <c r="I7" s="129"/>
      <c r="J7" s="130"/>
      <c r="K7" s="130"/>
      <c r="L7" s="131"/>
      <c r="M7" s="4"/>
      <c r="N7" s="4"/>
      <c r="O7" s="4"/>
      <c r="P7" s="4"/>
      <c r="Q7" s="4"/>
      <c r="R7" s="4"/>
      <c r="S7" s="98"/>
      <c r="T7" s="87"/>
      <c r="U7" s="87"/>
      <c r="V7" s="87"/>
      <c r="W7" s="87"/>
      <c r="X7" s="87"/>
      <c r="Y7" s="99"/>
      <c r="Z7" s="99"/>
      <c r="AA7" s="104"/>
      <c r="AB7" s="104"/>
      <c r="AC7" s="104"/>
      <c r="AD7" s="98"/>
      <c r="AE7" s="98"/>
      <c r="AF7" s="98"/>
      <c r="AG7" s="98"/>
      <c r="AH7" s="98"/>
      <c r="AI7" s="98"/>
      <c r="AJ7" s="98"/>
      <c r="AK7" s="98"/>
    </row>
    <row r="8" spans="1:37" ht="27" customHeight="1" x14ac:dyDescent="0.25">
      <c r="A8" s="4"/>
      <c r="B8" s="105"/>
      <c r="C8" s="186" t="s">
        <v>63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05"/>
      <c r="P8" s="105"/>
      <c r="Q8" s="105"/>
      <c r="R8" s="105"/>
      <c r="S8" s="106"/>
      <c r="T8" s="87"/>
      <c r="U8" s="87"/>
      <c r="V8" s="87"/>
      <c r="W8" s="87"/>
      <c r="X8" s="87"/>
      <c r="Y8" s="99"/>
      <c r="Z8" s="99"/>
      <c r="AA8" s="104"/>
      <c r="AB8" s="104"/>
      <c r="AC8" s="104"/>
      <c r="AD8" s="98"/>
      <c r="AE8" s="98"/>
      <c r="AF8" s="98"/>
      <c r="AG8" s="98"/>
      <c r="AH8" s="98"/>
      <c r="AI8" s="98"/>
      <c r="AJ8" s="98"/>
      <c r="AK8" s="98"/>
    </row>
    <row r="9" spans="1:37" ht="16.5" customHeight="1" x14ac:dyDescent="0.25">
      <c r="A9" s="16"/>
      <c r="B9" s="166" t="s">
        <v>35</v>
      </c>
      <c r="C9" s="205" t="s">
        <v>36</v>
      </c>
      <c r="D9" s="205" t="s">
        <v>37</v>
      </c>
      <c r="E9" s="227" t="s">
        <v>39</v>
      </c>
      <c r="F9" s="169" t="s">
        <v>40</v>
      </c>
      <c r="G9" s="177"/>
      <c r="H9" s="169" t="s">
        <v>64</v>
      </c>
      <c r="I9" s="177"/>
      <c r="J9" s="177"/>
      <c r="K9" s="177"/>
      <c r="L9" s="170"/>
      <c r="M9" s="231" t="s">
        <v>65</v>
      </c>
      <c r="N9" s="170"/>
      <c r="O9" s="227" t="s">
        <v>66</v>
      </c>
      <c r="P9" s="227" t="s">
        <v>67</v>
      </c>
      <c r="Q9" s="179" t="s">
        <v>41</v>
      </c>
      <c r="R9" s="9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6.5" customHeight="1" x14ac:dyDescent="0.25">
      <c r="A10" s="16"/>
      <c r="B10" s="167"/>
      <c r="C10" s="206"/>
      <c r="D10" s="206"/>
      <c r="E10" s="174"/>
      <c r="F10" s="204"/>
      <c r="G10" s="180"/>
      <c r="H10" s="171"/>
      <c r="I10" s="178"/>
      <c r="J10" s="178"/>
      <c r="K10" s="178"/>
      <c r="L10" s="172"/>
      <c r="M10" s="204"/>
      <c r="N10" s="211"/>
      <c r="O10" s="174"/>
      <c r="P10" s="174"/>
      <c r="Q10" s="180"/>
      <c r="R10" s="9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6.5" customHeight="1" x14ac:dyDescent="0.25">
      <c r="A11" s="16"/>
      <c r="B11" s="167"/>
      <c r="C11" s="206"/>
      <c r="D11" s="206"/>
      <c r="E11" s="174"/>
      <c r="F11" s="171"/>
      <c r="G11" s="178"/>
      <c r="H11" s="212" t="s">
        <v>68</v>
      </c>
      <c r="I11" s="213"/>
      <c r="J11" s="182"/>
      <c r="K11" s="214" t="s">
        <v>69</v>
      </c>
      <c r="L11" s="208" t="s">
        <v>61</v>
      </c>
      <c r="M11" s="215" t="s">
        <v>57</v>
      </c>
      <c r="N11" s="199"/>
      <c r="O11" s="174"/>
      <c r="P11" s="174"/>
      <c r="Q11" s="180"/>
      <c r="R11" s="9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43.5" customHeight="1" x14ac:dyDescent="0.25">
      <c r="A12" s="16"/>
      <c r="B12" s="168"/>
      <c r="C12" s="207"/>
      <c r="D12" s="207"/>
      <c r="E12" s="176"/>
      <c r="F12" s="132" t="s">
        <v>14</v>
      </c>
      <c r="G12" s="230" t="s">
        <v>70</v>
      </c>
      <c r="H12" s="235" t="s">
        <v>58</v>
      </c>
      <c r="I12" s="235" t="s">
        <v>59</v>
      </c>
      <c r="J12" s="235" t="s">
        <v>60</v>
      </c>
      <c r="K12" s="176"/>
      <c r="L12" s="176"/>
      <c r="M12" s="133" t="s">
        <v>71</v>
      </c>
      <c r="N12" s="133" t="s">
        <v>61</v>
      </c>
      <c r="O12" s="176"/>
      <c r="P12" s="176"/>
      <c r="Q12" s="180"/>
      <c r="R12" s="97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21.75" customHeight="1" x14ac:dyDescent="0.25">
      <c r="A13" s="16"/>
      <c r="B13" s="81">
        <v>1</v>
      </c>
      <c r="C13" s="110" t="str">
        <f>IF('INSCRIPCIÓN AL EVENTO'!E17=0,"-",'INSCRIPCIÓN AL EVENTO'!E17)</f>
        <v>-</v>
      </c>
      <c r="D13" s="110" t="str">
        <f>IF('INSCRIPCIÓN AL EVENTO'!F17=0,"-",'INSCRIPCIÓN AL EVENTO'!F17)</f>
        <v>-</v>
      </c>
      <c r="E13" s="82">
        <f>'INSCRIPCIÓN AL EVENTO'!N17</f>
        <v>0</v>
      </c>
      <c r="F13" s="82" t="str">
        <f>IF('INSCRIPCIÓN AL EVENTO'!K17=0,"-",'INSCRIPCIÓN AL EVENTO'!K17)</f>
        <v>-</v>
      </c>
      <c r="G13" s="82">
        <f>IFERROR(VLOOKUP(F13,RESUMEN!D19:I24,6,FALSE),0)</f>
        <v>0</v>
      </c>
      <c r="H13" s="134" t="str">
        <f>IF('RESERVAS VIANDAS Y SAYONARA'!E15=0,"-",'RESERVAS VIANDAS Y SAYONARA'!E15)</f>
        <v>-</v>
      </c>
      <c r="I13" s="134" t="str">
        <f>IF('RESERVAS VIANDAS Y SAYONARA'!F15=0,"-",'RESERVAS VIANDAS Y SAYONARA'!F15)</f>
        <v>-</v>
      </c>
      <c r="J13" s="134" t="str">
        <f>IF('RESERVAS VIANDAS Y SAYONARA'!G15=0,"-",'RESERVAS VIANDAS Y SAYONARA'!G15)</f>
        <v>-</v>
      </c>
      <c r="K13" s="135" t="str">
        <f>IF('RESERVAS VIANDAS Y SAYONARA'!H15=0,"-",'RESERVAS VIANDAS Y SAYONARA'!H15)</f>
        <v>-</v>
      </c>
      <c r="L13" s="82">
        <f>COUNTIF(H13:J13,"SÍ")*RESUMEN!$I$29</f>
        <v>0</v>
      </c>
      <c r="M13" s="136" t="str">
        <f>IF('RESERVAS VIANDAS Y SAYONARA'!J15=0,"-",'RESERVAS VIANDAS Y SAYONARA'!J15)</f>
        <v>-</v>
      </c>
      <c r="N13" s="82">
        <f>COUNTIF(M13,"SÍ")*RESUMEN!$I$30</f>
        <v>0</v>
      </c>
      <c r="O13" s="137">
        <f t="shared" ref="O13:O42" si="0">E13+L13+N13</f>
        <v>0</v>
      </c>
      <c r="P13" s="82">
        <f t="shared" ref="P13:P42" si="1">G13</f>
        <v>0</v>
      </c>
      <c r="Q13" s="115">
        <f t="shared" ref="Q13:Q42" si="2">O13+P13</f>
        <v>0</v>
      </c>
      <c r="R13" s="4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21.75" customHeight="1" x14ac:dyDescent="0.25">
      <c r="A14" s="16"/>
      <c r="B14" s="81">
        <v>2</v>
      </c>
      <c r="C14" s="110" t="str">
        <f>IF('INSCRIPCIÓN AL EVENTO'!E18=0,"-",'INSCRIPCIÓN AL EVENTO'!E18)</f>
        <v>-</v>
      </c>
      <c r="D14" s="110" t="str">
        <f>IF('INSCRIPCIÓN AL EVENTO'!F18=0,"-",'INSCRIPCIÓN AL EVENTO'!F18)</f>
        <v>-</v>
      </c>
      <c r="E14" s="82">
        <f>'INSCRIPCIÓN AL EVENTO'!N18</f>
        <v>0</v>
      </c>
      <c r="F14" s="82" t="str">
        <f>IF('INSCRIPCIÓN AL EVENTO'!K18=0,"-",'INSCRIPCIÓN AL EVENTO'!K18)</f>
        <v>-</v>
      </c>
      <c r="G14" s="82">
        <f>IFERROR(VLOOKUP(F14,RESUMEN!D19:I24,6,FALSE),0)</f>
        <v>0</v>
      </c>
      <c r="H14" s="134" t="str">
        <f>IF('RESERVAS VIANDAS Y SAYONARA'!E16=0,"-",'RESERVAS VIANDAS Y SAYONARA'!E16)</f>
        <v>-</v>
      </c>
      <c r="I14" s="134" t="str">
        <f>IF('RESERVAS VIANDAS Y SAYONARA'!F16=0,"-",'RESERVAS VIANDAS Y SAYONARA'!F16)</f>
        <v>-</v>
      </c>
      <c r="J14" s="134" t="str">
        <f>IF('RESERVAS VIANDAS Y SAYONARA'!G16=0,"-",'RESERVAS VIANDAS Y SAYONARA'!G16)</f>
        <v>-</v>
      </c>
      <c r="K14" s="135" t="str">
        <f>IF('RESERVAS VIANDAS Y SAYONARA'!H16=0,"-",'RESERVAS VIANDAS Y SAYONARA'!H16)</f>
        <v>-</v>
      </c>
      <c r="L14" s="82">
        <f>COUNTIF(H14:J14,"SÍ")*RESUMEN!$I$29</f>
        <v>0</v>
      </c>
      <c r="M14" s="136" t="str">
        <f>IF('RESERVAS VIANDAS Y SAYONARA'!J16=0,"-",'RESERVAS VIANDAS Y SAYONARA'!J16)</f>
        <v>-</v>
      </c>
      <c r="N14" s="82">
        <f>COUNTIF(M14,"SÍ")*RESUMEN!$I$30</f>
        <v>0</v>
      </c>
      <c r="O14" s="137">
        <f t="shared" si="0"/>
        <v>0</v>
      </c>
      <c r="P14" s="82">
        <f t="shared" si="1"/>
        <v>0</v>
      </c>
      <c r="Q14" s="115">
        <f t="shared" si="2"/>
        <v>0</v>
      </c>
      <c r="R14" s="1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1.75" customHeight="1" x14ac:dyDescent="0.25">
      <c r="A15" s="16"/>
      <c r="B15" s="81">
        <v>3</v>
      </c>
      <c r="C15" s="110" t="str">
        <f>IF('INSCRIPCIÓN AL EVENTO'!E19=0,"-",'INSCRIPCIÓN AL EVENTO'!E19)</f>
        <v>-</v>
      </c>
      <c r="D15" s="110" t="str">
        <f>IF('INSCRIPCIÓN AL EVENTO'!F19=0,"-",'INSCRIPCIÓN AL EVENTO'!F19)</f>
        <v>-</v>
      </c>
      <c r="E15" s="82">
        <f>'INSCRIPCIÓN AL EVENTO'!N19</f>
        <v>0</v>
      </c>
      <c r="F15" s="82" t="str">
        <f>IF('INSCRIPCIÓN AL EVENTO'!K19=0,"-",'INSCRIPCIÓN AL EVENTO'!K19)</f>
        <v>-</v>
      </c>
      <c r="G15" s="82">
        <f>IFERROR(VLOOKUP(F15,RESUMEN!D19:I24,6,FALSE),0)</f>
        <v>0</v>
      </c>
      <c r="H15" s="134" t="str">
        <f>IF('RESERVAS VIANDAS Y SAYONARA'!E17=0,"-",'RESERVAS VIANDAS Y SAYONARA'!E17)</f>
        <v>-</v>
      </c>
      <c r="I15" s="134" t="str">
        <f>IF('RESERVAS VIANDAS Y SAYONARA'!F17=0,"-",'RESERVAS VIANDAS Y SAYONARA'!F17)</f>
        <v>-</v>
      </c>
      <c r="J15" s="134" t="str">
        <f>IF('RESERVAS VIANDAS Y SAYONARA'!G17=0,"-",'RESERVAS VIANDAS Y SAYONARA'!G17)</f>
        <v>-</v>
      </c>
      <c r="K15" s="135" t="str">
        <f>IF('RESERVAS VIANDAS Y SAYONARA'!H17=0,"-",'RESERVAS VIANDAS Y SAYONARA'!H17)</f>
        <v>-</v>
      </c>
      <c r="L15" s="82">
        <f>COUNTIF(H15:J15,"SÍ")*RESUMEN!$I$29</f>
        <v>0</v>
      </c>
      <c r="M15" s="136" t="str">
        <f>IF('RESERVAS VIANDAS Y SAYONARA'!J17=0,"-",'RESERVAS VIANDAS Y SAYONARA'!J17)</f>
        <v>-</v>
      </c>
      <c r="N15" s="82">
        <f>COUNTIF(M15,"SÍ")*RESUMEN!$I$30</f>
        <v>0</v>
      </c>
      <c r="O15" s="137">
        <f t="shared" si="0"/>
        <v>0</v>
      </c>
      <c r="P15" s="82">
        <f t="shared" si="1"/>
        <v>0</v>
      </c>
      <c r="Q15" s="115">
        <f t="shared" si="2"/>
        <v>0</v>
      </c>
      <c r="R15" s="1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1.75" customHeight="1" x14ac:dyDescent="0.25">
      <c r="A16" s="16"/>
      <c r="B16" s="81">
        <v>4</v>
      </c>
      <c r="C16" s="110" t="str">
        <f>IF('INSCRIPCIÓN AL EVENTO'!E20=0,"-",'INSCRIPCIÓN AL EVENTO'!E20)</f>
        <v>-</v>
      </c>
      <c r="D16" s="110" t="str">
        <f>IF('INSCRIPCIÓN AL EVENTO'!F20=0,"-",'INSCRIPCIÓN AL EVENTO'!F20)</f>
        <v>-</v>
      </c>
      <c r="E16" s="82">
        <f>'INSCRIPCIÓN AL EVENTO'!N20</f>
        <v>0</v>
      </c>
      <c r="F16" s="82" t="str">
        <f>IF('INSCRIPCIÓN AL EVENTO'!K20=0,"-",'INSCRIPCIÓN AL EVENTO'!K20)</f>
        <v>-</v>
      </c>
      <c r="G16" s="82">
        <f>IFERROR(VLOOKUP(F16,RESUMEN!D19:I24,6,FALSE),0)</f>
        <v>0</v>
      </c>
      <c r="H16" s="134" t="str">
        <f>IF('RESERVAS VIANDAS Y SAYONARA'!E18=0,"-",'RESERVAS VIANDAS Y SAYONARA'!E18)</f>
        <v>-</v>
      </c>
      <c r="I16" s="134" t="str">
        <f>IF('RESERVAS VIANDAS Y SAYONARA'!F18=0,"-",'RESERVAS VIANDAS Y SAYONARA'!F18)</f>
        <v>-</v>
      </c>
      <c r="J16" s="134" t="str">
        <f>IF('RESERVAS VIANDAS Y SAYONARA'!G18=0,"-",'RESERVAS VIANDAS Y SAYONARA'!G18)</f>
        <v>-</v>
      </c>
      <c r="K16" s="135" t="str">
        <f>IF('RESERVAS VIANDAS Y SAYONARA'!H18=0,"-",'RESERVAS VIANDAS Y SAYONARA'!H18)</f>
        <v>-</v>
      </c>
      <c r="L16" s="82">
        <f>COUNTIF(H16:J16,"SÍ")*RESUMEN!$I$29</f>
        <v>0</v>
      </c>
      <c r="M16" s="136" t="str">
        <f>IF('RESERVAS VIANDAS Y SAYONARA'!J18=0,"-",'RESERVAS VIANDAS Y SAYONARA'!J18)</f>
        <v>-</v>
      </c>
      <c r="N16" s="82">
        <f>COUNTIF(M16,"SÍ")*RESUMEN!$I$30</f>
        <v>0</v>
      </c>
      <c r="O16" s="137">
        <f t="shared" si="0"/>
        <v>0</v>
      </c>
      <c r="P16" s="82">
        <f t="shared" si="1"/>
        <v>0</v>
      </c>
      <c r="Q16" s="115">
        <f t="shared" si="2"/>
        <v>0</v>
      </c>
      <c r="R16" s="1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21.75" customHeight="1" x14ac:dyDescent="0.25">
      <c r="A17" s="16"/>
      <c r="B17" s="81">
        <v>5</v>
      </c>
      <c r="C17" s="110" t="str">
        <f>IF('INSCRIPCIÓN AL EVENTO'!E21=0,"-",'INSCRIPCIÓN AL EVENTO'!E21)</f>
        <v>-</v>
      </c>
      <c r="D17" s="110" t="str">
        <f>IF('INSCRIPCIÓN AL EVENTO'!F21=0,"-",'INSCRIPCIÓN AL EVENTO'!F21)</f>
        <v>-</v>
      </c>
      <c r="E17" s="82">
        <f>'INSCRIPCIÓN AL EVENTO'!N21</f>
        <v>0</v>
      </c>
      <c r="F17" s="82" t="str">
        <f>IF('INSCRIPCIÓN AL EVENTO'!K21=0,"-",'INSCRIPCIÓN AL EVENTO'!K21)</f>
        <v>-</v>
      </c>
      <c r="G17" s="82">
        <f>IFERROR(VLOOKUP(F17,RESUMEN!D19:I24,6,FALSE),0)</f>
        <v>0</v>
      </c>
      <c r="H17" s="134" t="str">
        <f>IF('RESERVAS VIANDAS Y SAYONARA'!E19=0,"-",'RESERVAS VIANDAS Y SAYONARA'!E19)</f>
        <v>-</v>
      </c>
      <c r="I17" s="134" t="str">
        <f>IF('RESERVAS VIANDAS Y SAYONARA'!F19=0,"-",'RESERVAS VIANDAS Y SAYONARA'!F19)</f>
        <v>-</v>
      </c>
      <c r="J17" s="134" t="str">
        <f>IF('RESERVAS VIANDAS Y SAYONARA'!G19=0,"-",'RESERVAS VIANDAS Y SAYONARA'!G19)</f>
        <v>-</v>
      </c>
      <c r="K17" s="135" t="str">
        <f>IF('RESERVAS VIANDAS Y SAYONARA'!H19=0,"-",'RESERVAS VIANDAS Y SAYONARA'!H19)</f>
        <v>-</v>
      </c>
      <c r="L17" s="82">
        <f>COUNTIF(H17:J17,"SÍ")*RESUMEN!$I$29</f>
        <v>0</v>
      </c>
      <c r="M17" s="136" t="str">
        <f>IF('RESERVAS VIANDAS Y SAYONARA'!J19=0,"-",'RESERVAS VIANDAS Y SAYONARA'!J19)</f>
        <v>-</v>
      </c>
      <c r="N17" s="82">
        <f>COUNTIF(M17,"SÍ")*RESUMEN!$I$30</f>
        <v>0</v>
      </c>
      <c r="O17" s="137">
        <f t="shared" si="0"/>
        <v>0</v>
      </c>
      <c r="P17" s="82">
        <f t="shared" si="1"/>
        <v>0</v>
      </c>
      <c r="Q17" s="115">
        <f t="shared" si="2"/>
        <v>0</v>
      </c>
      <c r="R17" s="1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21.75" customHeight="1" x14ac:dyDescent="0.25">
      <c r="A18" s="16"/>
      <c r="B18" s="81">
        <v>6</v>
      </c>
      <c r="C18" s="110" t="str">
        <f>IF('INSCRIPCIÓN AL EVENTO'!E22=0,"-",'INSCRIPCIÓN AL EVENTO'!E22)</f>
        <v>-</v>
      </c>
      <c r="D18" s="110" t="str">
        <f>IF('INSCRIPCIÓN AL EVENTO'!F22=0,"-",'INSCRIPCIÓN AL EVENTO'!F22)</f>
        <v>-</v>
      </c>
      <c r="E18" s="82">
        <f>'INSCRIPCIÓN AL EVENTO'!N22</f>
        <v>0</v>
      </c>
      <c r="F18" s="82" t="str">
        <f>IF('INSCRIPCIÓN AL EVENTO'!K22=0,"-",'INSCRIPCIÓN AL EVENTO'!K22)</f>
        <v>-</v>
      </c>
      <c r="G18" s="82">
        <f>IFERROR(VLOOKUP(F18,RESUMEN!D19:I24,6,FALSE),0)</f>
        <v>0</v>
      </c>
      <c r="H18" s="134" t="str">
        <f>IF('RESERVAS VIANDAS Y SAYONARA'!E20=0,"-",'RESERVAS VIANDAS Y SAYONARA'!E20)</f>
        <v>-</v>
      </c>
      <c r="I18" s="134" t="str">
        <f>IF('RESERVAS VIANDAS Y SAYONARA'!F20=0,"-",'RESERVAS VIANDAS Y SAYONARA'!F20)</f>
        <v>-</v>
      </c>
      <c r="J18" s="134" t="str">
        <f>IF('RESERVAS VIANDAS Y SAYONARA'!G20=0,"-",'RESERVAS VIANDAS Y SAYONARA'!G20)</f>
        <v>-</v>
      </c>
      <c r="K18" s="135" t="str">
        <f>IF('RESERVAS VIANDAS Y SAYONARA'!H20=0,"-",'RESERVAS VIANDAS Y SAYONARA'!H20)</f>
        <v>-</v>
      </c>
      <c r="L18" s="82">
        <f>COUNTIF(H18:J18,"SÍ")*RESUMEN!$I$29</f>
        <v>0</v>
      </c>
      <c r="M18" s="136" t="str">
        <f>IF('RESERVAS VIANDAS Y SAYONARA'!J20=0,"-",'RESERVAS VIANDAS Y SAYONARA'!J20)</f>
        <v>-</v>
      </c>
      <c r="N18" s="82">
        <f>COUNTIF(M18,"SÍ")*RESUMEN!$I$30</f>
        <v>0</v>
      </c>
      <c r="O18" s="137">
        <f t="shared" si="0"/>
        <v>0</v>
      </c>
      <c r="P18" s="82">
        <f t="shared" si="1"/>
        <v>0</v>
      </c>
      <c r="Q18" s="115">
        <f t="shared" si="2"/>
        <v>0</v>
      </c>
      <c r="R18" s="1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21.75" customHeight="1" x14ac:dyDescent="0.25">
      <c r="A19" s="16"/>
      <c r="B19" s="81">
        <v>7</v>
      </c>
      <c r="C19" s="110" t="str">
        <f>IF('INSCRIPCIÓN AL EVENTO'!E23=0,"-",'INSCRIPCIÓN AL EVENTO'!E23)</f>
        <v>-</v>
      </c>
      <c r="D19" s="110" t="str">
        <f>IF('INSCRIPCIÓN AL EVENTO'!F23=0,"-",'INSCRIPCIÓN AL EVENTO'!F23)</f>
        <v>-</v>
      </c>
      <c r="E19" s="82">
        <f>'INSCRIPCIÓN AL EVENTO'!N23</f>
        <v>0</v>
      </c>
      <c r="F19" s="82" t="str">
        <f>IF('INSCRIPCIÓN AL EVENTO'!K23=0,"-",'INSCRIPCIÓN AL EVENTO'!K23)</f>
        <v>-</v>
      </c>
      <c r="G19" s="82">
        <f>IFERROR(VLOOKUP(F19,RESUMEN!D19:I24,6,FALSE),0)</f>
        <v>0</v>
      </c>
      <c r="H19" s="134" t="str">
        <f>IF('RESERVAS VIANDAS Y SAYONARA'!E21=0,"-",'RESERVAS VIANDAS Y SAYONARA'!E21)</f>
        <v>-</v>
      </c>
      <c r="I19" s="134" t="str">
        <f>IF('RESERVAS VIANDAS Y SAYONARA'!F21=0,"-",'RESERVAS VIANDAS Y SAYONARA'!F21)</f>
        <v>-</v>
      </c>
      <c r="J19" s="134" t="str">
        <f>IF('RESERVAS VIANDAS Y SAYONARA'!G21=0,"-",'RESERVAS VIANDAS Y SAYONARA'!G21)</f>
        <v>-</v>
      </c>
      <c r="K19" s="135" t="str">
        <f>IF('RESERVAS VIANDAS Y SAYONARA'!H21=0,"-",'RESERVAS VIANDAS Y SAYONARA'!H21)</f>
        <v>-</v>
      </c>
      <c r="L19" s="82">
        <f>COUNTIF(H19:J19,"SÍ")*RESUMEN!$I$29</f>
        <v>0</v>
      </c>
      <c r="M19" s="136" t="str">
        <f>IF('RESERVAS VIANDAS Y SAYONARA'!J21=0,"-",'RESERVAS VIANDAS Y SAYONARA'!J21)</f>
        <v>-</v>
      </c>
      <c r="N19" s="82">
        <f>COUNTIF(M19,"SÍ")*RESUMEN!$I$30</f>
        <v>0</v>
      </c>
      <c r="O19" s="137">
        <f t="shared" si="0"/>
        <v>0</v>
      </c>
      <c r="P19" s="82">
        <f t="shared" si="1"/>
        <v>0</v>
      </c>
      <c r="Q19" s="115">
        <f t="shared" si="2"/>
        <v>0</v>
      </c>
      <c r="R19" s="16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21.75" customHeight="1" x14ac:dyDescent="0.25">
      <c r="A20" s="16"/>
      <c r="B20" s="81">
        <v>8</v>
      </c>
      <c r="C20" s="110" t="str">
        <f>IF('INSCRIPCIÓN AL EVENTO'!E24=0,"-",'INSCRIPCIÓN AL EVENTO'!E24)</f>
        <v>-</v>
      </c>
      <c r="D20" s="110" t="str">
        <f>IF('INSCRIPCIÓN AL EVENTO'!F24=0,"-",'INSCRIPCIÓN AL EVENTO'!F24)</f>
        <v>-</v>
      </c>
      <c r="E20" s="82">
        <f>'INSCRIPCIÓN AL EVENTO'!N24</f>
        <v>0</v>
      </c>
      <c r="F20" s="82" t="str">
        <f>IF('INSCRIPCIÓN AL EVENTO'!K24=0,"-",'INSCRIPCIÓN AL EVENTO'!K24)</f>
        <v>-</v>
      </c>
      <c r="G20" s="82">
        <f>IFERROR(VLOOKUP(F20,RESUMEN!D19:I24,6,FALSE),0)</f>
        <v>0</v>
      </c>
      <c r="H20" s="134" t="str">
        <f>IF('RESERVAS VIANDAS Y SAYONARA'!E22=0,"-",'RESERVAS VIANDAS Y SAYONARA'!E22)</f>
        <v>-</v>
      </c>
      <c r="I20" s="134" t="str">
        <f>IF('RESERVAS VIANDAS Y SAYONARA'!F22=0,"-",'RESERVAS VIANDAS Y SAYONARA'!F22)</f>
        <v>-</v>
      </c>
      <c r="J20" s="134" t="str">
        <f>IF('RESERVAS VIANDAS Y SAYONARA'!G22=0,"-",'RESERVAS VIANDAS Y SAYONARA'!G22)</f>
        <v>-</v>
      </c>
      <c r="K20" s="135" t="str">
        <f>IF('RESERVAS VIANDAS Y SAYONARA'!H22=0,"-",'RESERVAS VIANDAS Y SAYONARA'!H22)</f>
        <v>-</v>
      </c>
      <c r="L20" s="82">
        <f>COUNTIF(H20:J20,"SÍ")*RESUMEN!$I$29</f>
        <v>0</v>
      </c>
      <c r="M20" s="136" t="str">
        <f>IF('RESERVAS VIANDAS Y SAYONARA'!J22=0,"-",'RESERVAS VIANDAS Y SAYONARA'!J22)</f>
        <v>-</v>
      </c>
      <c r="N20" s="82">
        <f>COUNTIF(M20,"SÍ")*RESUMEN!$I$30</f>
        <v>0</v>
      </c>
      <c r="O20" s="137">
        <f t="shared" si="0"/>
        <v>0</v>
      </c>
      <c r="P20" s="82">
        <f t="shared" si="1"/>
        <v>0</v>
      </c>
      <c r="Q20" s="115">
        <f t="shared" si="2"/>
        <v>0</v>
      </c>
      <c r="R20" s="16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21.75" customHeight="1" x14ac:dyDescent="0.25">
      <c r="A21" s="16"/>
      <c r="B21" s="81">
        <v>9</v>
      </c>
      <c r="C21" s="110" t="str">
        <f>IF('INSCRIPCIÓN AL EVENTO'!E25=0,"-",'INSCRIPCIÓN AL EVENTO'!E25)</f>
        <v>-</v>
      </c>
      <c r="D21" s="110" t="str">
        <f>IF('INSCRIPCIÓN AL EVENTO'!F25=0,"-",'INSCRIPCIÓN AL EVENTO'!F25)</f>
        <v>-</v>
      </c>
      <c r="E21" s="82">
        <f>'INSCRIPCIÓN AL EVENTO'!N25</f>
        <v>0</v>
      </c>
      <c r="F21" s="82" t="str">
        <f>IF('INSCRIPCIÓN AL EVENTO'!K25=0,"-",'INSCRIPCIÓN AL EVENTO'!K25)</f>
        <v>-</v>
      </c>
      <c r="G21" s="82">
        <f>IFERROR(VLOOKUP(F21,RESUMEN!D19:I24,6,FALSE),0)</f>
        <v>0</v>
      </c>
      <c r="H21" s="134" t="str">
        <f>IF('RESERVAS VIANDAS Y SAYONARA'!E23=0,"-",'RESERVAS VIANDAS Y SAYONARA'!E23)</f>
        <v>-</v>
      </c>
      <c r="I21" s="134" t="str">
        <f>IF('RESERVAS VIANDAS Y SAYONARA'!F23=0,"-",'RESERVAS VIANDAS Y SAYONARA'!F23)</f>
        <v>-</v>
      </c>
      <c r="J21" s="134" t="str">
        <f>IF('RESERVAS VIANDAS Y SAYONARA'!G23=0,"-",'RESERVAS VIANDAS Y SAYONARA'!G23)</f>
        <v>-</v>
      </c>
      <c r="K21" s="135" t="str">
        <f>IF('RESERVAS VIANDAS Y SAYONARA'!H23=0,"-",'RESERVAS VIANDAS Y SAYONARA'!H23)</f>
        <v>-</v>
      </c>
      <c r="L21" s="82">
        <f>COUNTIF(H21:J21,"SÍ")*RESUMEN!$I$29</f>
        <v>0</v>
      </c>
      <c r="M21" s="136" t="str">
        <f>IF('RESERVAS VIANDAS Y SAYONARA'!J23=0,"-",'RESERVAS VIANDAS Y SAYONARA'!J23)</f>
        <v>-</v>
      </c>
      <c r="N21" s="82">
        <f>COUNTIF(M21,"SÍ")*RESUMEN!$I$30</f>
        <v>0</v>
      </c>
      <c r="O21" s="137">
        <f t="shared" si="0"/>
        <v>0</v>
      </c>
      <c r="P21" s="82">
        <f t="shared" si="1"/>
        <v>0</v>
      </c>
      <c r="Q21" s="115">
        <f t="shared" si="2"/>
        <v>0</v>
      </c>
      <c r="R21" s="1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21.75" customHeight="1" x14ac:dyDescent="0.25">
      <c r="A22" s="16"/>
      <c r="B22" s="81">
        <v>10</v>
      </c>
      <c r="C22" s="110" t="str">
        <f>IF('INSCRIPCIÓN AL EVENTO'!E26=0,"-",'INSCRIPCIÓN AL EVENTO'!E26)</f>
        <v>-</v>
      </c>
      <c r="D22" s="110" t="str">
        <f>IF('INSCRIPCIÓN AL EVENTO'!F26=0,"-",'INSCRIPCIÓN AL EVENTO'!F26)</f>
        <v>-</v>
      </c>
      <c r="E22" s="82">
        <f>'INSCRIPCIÓN AL EVENTO'!N26</f>
        <v>0</v>
      </c>
      <c r="F22" s="82" t="str">
        <f>IF('INSCRIPCIÓN AL EVENTO'!K26=0,"-",'INSCRIPCIÓN AL EVENTO'!K26)</f>
        <v>-</v>
      </c>
      <c r="G22" s="82">
        <f>IFERROR(VLOOKUP(F22,RESUMEN!D19:I24,6,FALSE),0)</f>
        <v>0</v>
      </c>
      <c r="H22" s="134" t="str">
        <f>IF('RESERVAS VIANDAS Y SAYONARA'!E24=0,"-",'RESERVAS VIANDAS Y SAYONARA'!E24)</f>
        <v>-</v>
      </c>
      <c r="I22" s="134" t="str">
        <f>IF('RESERVAS VIANDAS Y SAYONARA'!F24=0,"-",'RESERVAS VIANDAS Y SAYONARA'!F24)</f>
        <v>-</v>
      </c>
      <c r="J22" s="134" t="str">
        <f>IF('RESERVAS VIANDAS Y SAYONARA'!G24=0,"-",'RESERVAS VIANDAS Y SAYONARA'!G24)</f>
        <v>-</v>
      </c>
      <c r="K22" s="135" t="str">
        <f>IF('RESERVAS VIANDAS Y SAYONARA'!H24=0,"-",'RESERVAS VIANDAS Y SAYONARA'!H24)</f>
        <v>-</v>
      </c>
      <c r="L22" s="82">
        <f>COUNTIF(H22:J22,"SÍ")*RESUMEN!$I$29</f>
        <v>0</v>
      </c>
      <c r="M22" s="136" t="str">
        <f>IF('RESERVAS VIANDAS Y SAYONARA'!J24=0,"-",'RESERVAS VIANDAS Y SAYONARA'!J24)</f>
        <v>-</v>
      </c>
      <c r="N22" s="82">
        <f>COUNTIF(M22,"SÍ")*RESUMEN!$I$30</f>
        <v>0</v>
      </c>
      <c r="O22" s="137">
        <f t="shared" si="0"/>
        <v>0</v>
      </c>
      <c r="P22" s="82">
        <f t="shared" si="1"/>
        <v>0</v>
      </c>
      <c r="Q22" s="115">
        <f t="shared" si="2"/>
        <v>0</v>
      </c>
      <c r="R22" s="1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21.75" customHeight="1" x14ac:dyDescent="0.25">
      <c r="A23" s="16"/>
      <c r="B23" s="81">
        <v>11</v>
      </c>
      <c r="C23" s="110" t="str">
        <f>IF('INSCRIPCIÓN AL EVENTO'!E27=0,"-",'INSCRIPCIÓN AL EVENTO'!E27)</f>
        <v>-</v>
      </c>
      <c r="D23" s="110" t="str">
        <f>IF('INSCRIPCIÓN AL EVENTO'!F27=0,"-",'INSCRIPCIÓN AL EVENTO'!F27)</f>
        <v>-</v>
      </c>
      <c r="E23" s="82">
        <f>'INSCRIPCIÓN AL EVENTO'!N27</f>
        <v>0</v>
      </c>
      <c r="F23" s="82" t="str">
        <f>IF('INSCRIPCIÓN AL EVENTO'!K27=0,"-",'INSCRIPCIÓN AL EVENTO'!K27)</f>
        <v>-</v>
      </c>
      <c r="G23" s="82">
        <f>IFERROR(VLOOKUP(F23,RESUMEN!D19:I24,6,FALSE),0)</f>
        <v>0</v>
      </c>
      <c r="H23" s="134" t="str">
        <f>IF('RESERVAS VIANDAS Y SAYONARA'!E25=0,"-",'RESERVAS VIANDAS Y SAYONARA'!E25)</f>
        <v>-</v>
      </c>
      <c r="I23" s="134" t="str">
        <f>IF('RESERVAS VIANDAS Y SAYONARA'!F25=0,"-",'RESERVAS VIANDAS Y SAYONARA'!F25)</f>
        <v>-</v>
      </c>
      <c r="J23" s="134" t="str">
        <f>IF('RESERVAS VIANDAS Y SAYONARA'!G25=0,"-",'RESERVAS VIANDAS Y SAYONARA'!G25)</f>
        <v>-</v>
      </c>
      <c r="K23" s="135" t="str">
        <f>IF('RESERVAS VIANDAS Y SAYONARA'!H25=0,"-",'RESERVAS VIANDAS Y SAYONARA'!H25)</f>
        <v>-</v>
      </c>
      <c r="L23" s="82">
        <f>COUNTIF(H23:J23,"SÍ")*RESUMEN!$I$29</f>
        <v>0</v>
      </c>
      <c r="M23" s="136" t="str">
        <f>IF('RESERVAS VIANDAS Y SAYONARA'!J25=0,"-",'RESERVAS VIANDAS Y SAYONARA'!J25)</f>
        <v>-</v>
      </c>
      <c r="N23" s="82">
        <f>COUNTIF(M23,"SÍ")*RESUMEN!$I$30</f>
        <v>0</v>
      </c>
      <c r="O23" s="137">
        <f t="shared" si="0"/>
        <v>0</v>
      </c>
      <c r="P23" s="82">
        <f t="shared" si="1"/>
        <v>0</v>
      </c>
      <c r="Q23" s="115">
        <f t="shared" si="2"/>
        <v>0</v>
      </c>
      <c r="R23" s="1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1.75" customHeight="1" x14ac:dyDescent="0.25">
      <c r="A24" s="16"/>
      <c r="B24" s="81">
        <v>12</v>
      </c>
      <c r="C24" s="110" t="str">
        <f>IF('INSCRIPCIÓN AL EVENTO'!E28=0,"-",'INSCRIPCIÓN AL EVENTO'!E28)</f>
        <v>-</v>
      </c>
      <c r="D24" s="110" t="str">
        <f>IF('INSCRIPCIÓN AL EVENTO'!F28=0,"-",'INSCRIPCIÓN AL EVENTO'!F28)</f>
        <v>-</v>
      </c>
      <c r="E24" s="82">
        <f>'INSCRIPCIÓN AL EVENTO'!N28</f>
        <v>0</v>
      </c>
      <c r="F24" s="82" t="str">
        <f>IF('INSCRIPCIÓN AL EVENTO'!K28=0,"-",'INSCRIPCIÓN AL EVENTO'!K28)</f>
        <v>-</v>
      </c>
      <c r="G24" s="82">
        <f>IFERROR(VLOOKUP(F24,RESUMEN!D19:I24,6,FALSE),0)</f>
        <v>0</v>
      </c>
      <c r="H24" s="134" t="str">
        <f>IF('RESERVAS VIANDAS Y SAYONARA'!E26=0,"-",'RESERVAS VIANDAS Y SAYONARA'!E26)</f>
        <v>-</v>
      </c>
      <c r="I24" s="134" t="str">
        <f>IF('RESERVAS VIANDAS Y SAYONARA'!F26=0,"-",'RESERVAS VIANDAS Y SAYONARA'!F26)</f>
        <v>-</v>
      </c>
      <c r="J24" s="134" t="str">
        <f>IF('RESERVAS VIANDAS Y SAYONARA'!G26=0,"-",'RESERVAS VIANDAS Y SAYONARA'!G26)</f>
        <v>-</v>
      </c>
      <c r="K24" s="135" t="str">
        <f>IF('RESERVAS VIANDAS Y SAYONARA'!H26=0,"-",'RESERVAS VIANDAS Y SAYONARA'!H26)</f>
        <v>-</v>
      </c>
      <c r="L24" s="82">
        <f>COUNTIF(H24:J24,"SÍ")*RESUMEN!$I$29</f>
        <v>0</v>
      </c>
      <c r="M24" s="136" t="str">
        <f>IF('RESERVAS VIANDAS Y SAYONARA'!J26=0,"-",'RESERVAS VIANDAS Y SAYONARA'!J26)</f>
        <v>-</v>
      </c>
      <c r="N24" s="82">
        <f>COUNTIF(M24,"SÍ")*RESUMEN!$I$30</f>
        <v>0</v>
      </c>
      <c r="O24" s="137">
        <f t="shared" si="0"/>
        <v>0</v>
      </c>
      <c r="P24" s="82">
        <f t="shared" si="1"/>
        <v>0</v>
      </c>
      <c r="Q24" s="115">
        <f t="shared" si="2"/>
        <v>0</v>
      </c>
      <c r="R24" s="1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21.75" customHeight="1" x14ac:dyDescent="0.25">
      <c r="A25" s="16"/>
      <c r="B25" s="81">
        <v>13</v>
      </c>
      <c r="C25" s="110" t="str">
        <f>IF('INSCRIPCIÓN AL EVENTO'!E29=0,"-",'INSCRIPCIÓN AL EVENTO'!E29)</f>
        <v>-</v>
      </c>
      <c r="D25" s="110" t="str">
        <f>IF('INSCRIPCIÓN AL EVENTO'!F29=0,"-",'INSCRIPCIÓN AL EVENTO'!F29)</f>
        <v>-</v>
      </c>
      <c r="E25" s="82">
        <f>'INSCRIPCIÓN AL EVENTO'!N29</f>
        <v>0</v>
      </c>
      <c r="F25" s="82" t="str">
        <f>IF('INSCRIPCIÓN AL EVENTO'!K29=0,"-",'INSCRIPCIÓN AL EVENTO'!K29)</f>
        <v>-</v>
      </c>
      <c r="G25" s="82">
        <f>IFERROR(VLOOKUP(F25,RESUMEN!D19:I24,6,FALSE),0)</f>
        <v>0</v>
      </c>
      <c r="H25" s="134" t="str">
        <f>IF('RESERVAS VIANDAS Y SAYONARA'!E27=0,"-",'RESERVAS VIANDAS Y SAYONARA'!E27)</f>
        <v>-</v>
      </c>
      <c r="I25" s="134" t="str">
        <f>IF('RESERVAS VIANDAS Y SAYONARA'!F27=0,"-",'RESERVAS VIANDAS Y SAYONARA'!F27)</f>
        <v>-</v>
      </c>
      <c r="J25" s="134" t="str">
        <f>IF('RESERVAS VIANDAS Y SAYONARA'!G27=0,"-",'RESERVAS VIANDAS Y SAYONARA'!G27)</f>
        <v>-</v>
      </c>
      <c r="K25" s="135" t="str">
        <f>IF('RESERVAS VIANDAS Y SAYONARA'!H27=0,"-",'RESERVAS VIANDAS Y SAYONARA'!H27)</f>
        <v>-</v>
      </c>
      <c r="L25" s="82">
        <f>COUNTIF(H25:J25,"SÍ")*RESUMEN!$I$29</f>
        <v>0</v>
      </c>
      <c r="M25" s="136" t="str">
        <f>IF('RESERVAS VIANDAS Y SAYONARA'!J27=0,"-",'RESERVAS VIANDAS Y SAYONARA'!J27)</f>
        <v>-</v>
      </c>
      <c r="N25" s="82">
        <f>COUNTIF(M25,"SÍ")*RESUMEN!$I$30</f>
        <v>0</v>
      </c>
      <c r="O25" s="137">
        <f t="shared" si="0"/>
        <v>0</v>
      </c>
      <c r="P25" s="82">
        <f t="shared" si="1"/>
        <v>0</v>
      </c>
      <c r="Q25" s="115">
        <f t="shared" si="2"/>
        <v>0</v>
      </c>
      <c r="R25" s="16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1.75" customHeight="1" x14ac:dyDescent="0.25">
      <c r="A26" s="16"/>
      <c r="B26" s="81">
        <v>14</v>
      </c>
      <c r="C26" s="110" t="str">
        <f>IF('INSCRIPCIÓN AL EVENTO'!E30=0,"-",'INSCRIPCIÓN AL EVENTO'!E30)</f>
        <v>-</v>
      </c>
      <c r="D26" s="110" t="str">
        <f>IF('INSCRIPCIÓN AL EVENTO'!F30=0,"-",'INSCRIPCIÓN AL EVENTO'!F30)</f>
        <v>-</v>
      </c>
      <c r="E26" s="82">
        <f>'INSCRIPCIÓN AL EVENTO'!N30</f>
        <v>0</v>
      </c>
      <c r="F26" s="82" t="str">
        <f>IF('INSCRIPCIÓN AL EVENTO'!K30=0,"-",'INSCRIPCIÓN AL EVENTO'!K30)</f>
        <v>-</v>
      </c>
      <c r="G26" s="82">
        <f>IFERROR(VLOOKUP(F26,RESUMEN!D19:I24,6,FALSE),0)</f>
        <v>0</v>
      </c>
      <c r="H26" s="134" t="str">
        <f>IF('RESERVAS VIANDAS Y SAYONARA'!E28=0,"-",'RESERVAS VIANDAS Y SAYONARA'!E28)</f>
        <v>-</v>
      </c>
      <c r="I26" s="134" t="str">
        <f>IF('RESERVAS VIANDAS Y SAYONARA'!F28=0,"-",'RESERVAS VIANDAS Y SAYONARA'!F28)</f>
        <v>-</v>
      </c>
      <c r="J26" s="134" t="str">
        <f>IF('RESERVAS VIANDAS Y SAYONARA'!G28=0,"-",'RESERVAS VIANDAS Y SAYONARA'!G28)</f>
        <v>-</v>
      </c>
      <c r="K26" s="135" t="str">
        <f>IF('RESERVAS VIANDAS Y SAYONARA'!H28=0,"-",'RESERVAS VIANDAS Y SAYONARA'!H28)</f>
        <v>-</v>
      </c>
      <c r="L26" s="82">
        <f>COUNTIF(H26:J26,"SÍ")*RESUMEN!$I$29</f>
        <v>0</v>
      </c>
      <c r="M26" s="136" t="str">
        <f>IF('RESERVAS VIANDAS Y SAYONARA'!J28=0,"-",'RESERVAS VIANDAS Y SAYONARA'!J28)</f>
        <v>-</v>
      </c>
      <c r="N26" s="82">
        <f>COUNTIF(M26,"SÍ")*RESUMEN!$I$30</f>
        <v>0</v>
      </c>
      <c r="O26" s="137">
        <f t="shared" si="0"/>
        <v>0</v>
      </c>
      <c r="P26" s="82">
        <f t="shared" si="1"/>
        <v>0</v>
      </c>
      <c r="Q26" s="115">
        <f t="shared" si="2"/>
        <v>0</v>
      </c>
      <c r="R26" s="16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.75" customHeight="1" x14ac:dyDescent="0.25">
      <c r="A27" s="16"/>
      <c r="B27" s="81">
        <v>15</v>
      </c>
      <c r="C27" s="110" t="str">
        <f>IF('INSCRIPCIÓN AL EVENTO'!E31=0,"-",'INSCRIPCIÓN AL EVENTO'!E31)</f>
        <v>-</v>
      </c>
      <c r="D27" s="110" t="str">
        <f>IF('INSCRIPCIÓN AL EVENTO'!F31=0,"-",'INSCRIPCIÓN AL EVENTO'!F31)</f>
        <v>-</v>
      </c>
      <c r="E27" s="82">
        <f>'INSCRIPCIÓN AL EVENTO'!N31</f>
        <v>0</v>
      </c>
      <c r="F27" s="82" t="str">
        <f>IF('INSCRIPCIÓN AL EVENTO'!K31=0,"-",'INSCRIPCIÓN AL EVENTO'!K31)</f>
        <v>-</v>
      </c>
      <c r="G27" s="82">
        <f>IFERROR(VLOOKUP(F27,RESUMEN!D19:I24,6,FALSE),0)</f>
        <v>0</v>
      </c>
      <c r="H27" s="134" t="str">
        <f>IF('RESERVAS VIANDAS Y SAYONARA'!E29=0,"-",'RESERVAS VIANDAS Y SAYONARA'!E29)</f>
        <v>-</v>
      </c>
      <c r="I27" s="134" t="str">
        <f>IF('RESERVAS VIANDAS Y SAYONARA'!F29=0,"-",'RESERVAS VIANDAS Y SAYONARA'!F29)</f>
        <v>-</v>
      </c>
      <c r="J27" s="134" t="str">
        <f>IF('RESERVAS VIANDAS Y SAYONARA'!G29=0,"-",'RESERVAS VIANDAS Y SAYONARA'!G29)</f>
        <v>-</v>
      </c>
      <c r="K27" s="135" t="str">
        <f>IF('RESERVAS VIANDAS Y SAYONARA'!H29=0,"-",'RESERVAS VIANDAS Y SAYONARA'!H29)</f>
        <v>-</v>
      </c>
      <c r="L27" s="82">
        <f>COUNTIF(H27:J27,"SÍ")*RESUMEN!$I$29</f>
        <v>0</v>
      </c>
      <c r="M27" s="136" t="str">
        <f>IF('RESERVAS VIANDAS Y SAYONARA'!J29=0,"-",'RESERVAS VIANDAS Y SAYONARA'!J29)</f>
        <v>-</v>
      </c>
      <c r="N27" s="82">
        <f>COUNTIF(M27,"SÍ")*RESUMEN!$I$30</f>
        <v>0</v>
      </c>
      <c r="O27" s="137">
        <f t="shared" si="0"/>
        <v>0</v>
      </c>
      <c r="P27" s="82">
        <f t="shared" si="1"/>
        <v>0</v>
      </c>
      <c r="Q27" s="115">
        <f t="shared" si="2"/>
        <v>0</v>
      </c>
      <c r="R27" s="16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21.75" customHeight="1" x14ac:dyDescent="0.25">
      <c r="A28" s="16"/>
      <c r="B28" s="81">
        <v>16</v>
      </c>
      <c r="C28" s="110" t="str">
        <f>IF('INSCRIPCIÓN AL EVENTO'!E32=0,"-",'INSCRIPCIÓN AL EVENTO'!E32)</f>
        <v>-</v>
      </c>
      <c r="D28" s="110" t="str">
        <f>IF('INSCRIPCIÓN AL EVENTO'!F32=0,"-",'INSCRIPCIÓN AL EVENTO'!F32)</f>
        <v>-</v>
      </c>
      <c r="E28" s="82">
        <f>'INSCRIPCIÓN AL EVENTO'!N32</f>
        <v>0</v>
      </c>
      <c r="F28" s="82" t="str">
        <f>IF('INSCRIPCIÓN AL EVENTO'!K32=0,"-",'INSCRIPCIÓN AL EVENTO'!K32)</f>
        <v>-</v>
      </c>
      <c r="G28" s="82">
        <f>IFERROR(VLOOKUP(F28,RESUMEN!D19:I24,6,FALSE),0)</f>
        <v>0</v>
      </c>
      <c r="H28" s="134" t="str">
        <f>IF('RESERVAS VIANDAS Y SAYONARA'!E30=0,"-",'RESERVAS VIANDAS Y SAYONARA'!E30)</f>
        <v>-</v>
      </c>
      <c r="I28" s="134" t="str">
        <f>IF('RESERVAS VIANDAS Y SAYONARA'!F30=0,"-",'RESERVAS VIANDAS Y SAYONARA'!F30)</f>
        <v>-</v>
      </c>
      <c r="J28" s="134" t="str">
        <f>IF('RESERVAS VIANDAS Y SAYONARA'!G30=0,"-",'RESERVAS VIANDAS Y SAYONARA'!G30)</f>
        <v>-</v>
      </c>
      <c r="K28" s="135" t="str">
        <f>IF('RESERVAS VIANDAS Y SAYONARA'!H30=0,"-",'RESERVAS VIANDAS Y SAYONARA'!H30)</f>
        <v>-</v>
      </c>
      <c r="L28" s="82">
        <f>COUNTIF(H28:J28,"SÍ")*RESUMEN!$I$29</f>
        <v>0</v>
      </c>
      <c r="M28" s="136" t="str">
        <f>IF('RESERVAS VIANDAS Y SAYONARA'!J30=0,"-",'RESERVAS VIANDAS Y SAYONARA'!J30)</f>
        <v>-</v>
      </c>
      <c r="N28" s="82">
        <f>COUNTIF(M28,"SÍ")*RESUMEN!$I$30</f>
        <v>0</v>
      </c>
      <c r="O28" s="137">
        <f t="shared" si="0"/>
        <v>0</v>
      </c>
      <c r="P28" s="82">
        <f t="shared" si="1"/>
        <v>0</v>
      </c>
      <c r="Q28" s="115">
        <f t="shared" si="2"/>
        <v>0</v>
      </c>
      <c r="R28" s="16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21.75" customHeight="1" x14ac:dyDescent="0.25">
      <c r="A29" s="16"/>
      <c r="B29" s="81">
        <v>17</v>
      </c>
      <c r="C29" s="110" t="str">
        <f>IF('INSCRIPCIÓN AL EVENTO'!E33=0,"-",'INSCRIPCIÓN AL EVENTO'!E33)</f>
        <v>-</v>
      </c>
      <c r="D29" s="110" t="str">
        <f>IF('INSCRIPCIÓN AL EVENTO'!F33=0,"-",'INSCRIPCIÓN AL EVENTO'!F33)</f>
        <v>-</v>
      </c>
      <c r="E29" s="82">
        <f>'INSCRIPCIÓN AL EVENTO'!N33</f>
        <v>0</v>
      </c>
      <c r="F29" s="82" t="str">
        <f>IF('INSCRIPCIÓN AL EVENTO'!K33=0,"-",'INSCRIPCIÓN AL EVENTO'!K33)</f>
        <v>-</v>
      </c>
      <c r="G29" s="82">
        <f>IFERROR(VLOOKUP(F29,RESUMEN!D19:I24,6,FALSE),0)</f>
        <v>0</v>
      </c>
      <c r="H29" s="134" t="str">
        <f>IF('RESERVAS VIANDAS Y SAYONARA'!E31=0,"-",'RESERVAS VIANDAS Y SAYONARA'!E31)</f>
        <v>-</v>
      </c>
      <c r="I29" s="134" t="str">
        <f>IF('RESERVAS VIANDAS Y SAYONARA'!F31=0,"-",'RESERVAS VIANDAS Y SAYONARA'!F31)</f>
        <v>-</v>
      </c>
      <c r="J29" s="134" t="str">
        <f>IF('RESERVAS VIANDAS Y SAYONARA'!G31=0,"-",'RESERVAS VIANDAS Y SAYONARA'!G31)</f>
        <v>-</v>
      </c>
      <c r="K29" s="135" t="str">
        <f>IF('RESERVAS VIANDAS Y SAYONARA'!H31=0,"-",'RESERVAS VIANDAS Y SAYONARA'!H31)</f>
        <v>-</v>
      </c>
      <c r="L29" s="82">
        <f>COUNTIF(H29:J29,"SÍ")*RESUMEN!$I$29</f>
        <v>0</v>
      </c>
      <c r="M29" s="136" t="str">
        <f>IF('RESERVAS VIANDAS Y SAYONARA'!J31=0,"-",'RESERVAS VIANDAS Y SAYONARA'!J31)</f>
        <v>-</v>
      </c>
      <c r="N29" s="82">
        <f>COUNTIF(M29,"SÍ")*RESUMEN!$I$30</f>
        <v>0</v>
      </c>
      <c r="O29" s="137">
        <f t="shared" si="0"/>
        <v>0</v>
      </c>
      <c r="P29" s="82">
        <f t="shared" si="1"/>
        <v>0</v>
      </c>
      <c r="Q29" s="115">
        <f t="shared" si="2"/>
        <v>0</v>
      </c>
      <c r="R29" s="1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21.75" customHeight="1" x14ac:dyDescent="0.25">
      <c r="A30" s="16"/>
      <c r="B30" s="81">
        <v>18</v>
      </c>
      <c r="C30" s="110" t="str">
        <f>IF('INSCRIPCIÓN AL EVENTO'!E34=0,"-",'INSCRIPCIÓN AL EVENTO'!E34)</f>
        <v>-</v>
      </c>
      <c r="D30" s="110" t="str">
        <f>IF('INSCRIPCIÓN AL EVENTO'!F34=0,"-",'INSCRIPCIÓN AL EVENTO'!F34)</f>
        <v>-</v>
      </c>
      <c r="E30" s="82">
        <f>'INSCRIPCIÓN AL EVENTO'!N34</f>
        <v>0</v>
      </c>
      <c r="F30" s="82" t="str">
        <f>IF('INSCRIPCIÓN AL EVENTO'!K34=0,"-",'INSCRIPCIÓN AL EVENTO'!K34)</f>
        <v>-</v>
      </c>
      <c r="G30" s="82">
        <f>IFERROR(VLOOKUP(F30,RESUMEN!D19:I24,6,FALSE),0)</f>
        <v>0</v>
      </c>
      <c r="H30" s="134" t="str">
        <f>IF('RESERVAS VIANDAS Y SAYONARA'!E32=0,"-",'RESERVAS VIANDAS Y SAYONARA'!E32)</f>
        <v>-</v>
      </c>
      <c r="I30" s="134" t="str">
        <f>IF('RESERVAS VIANDAS Y SAYONARA'!F32=0,"-",'RESERVAS VIANDAS Y SAYONARA'!F32)</f>
        <v>-</v>
      </c>
      <c r="J30" s="134" t="str">
        <f>IF('RESERVAS VIANDAS Y SAYONARA'!G32=0,"-",'RESERVAS VIANDAS Y SAYONARA'!G32)</f>
        <v>-</v>
      </c>
      <c r="K30" s="135" t="str">
        <f>IF('RESERVAS VIANDAS Y SAYONARA'!H32=0,"-",'RESERVAS VIANDAS Y SAYONARA'!H32)</f>
        <v>-</v>
      </c>
      <c r="L30" s="82">
        <f>COUNTIF(H30:J30,"SÍ")*RESUMEN!$I$29</f>
        <v>0</v>
      </c>
      <c r="M30" s="136" t="str">
        <f>IF('RESERVAS VIANDAS Y SAYONARA'!J32=0,"-",'RESERVAS VIANDAS Y SAYONARA'!J32)</f>
        <v>-</v>
      </c>
      <c r="N30" s="82">
        <f>COUNTIF(M30,"SÍ")*RESUMEN!$I$30</f>
        <v>0</v>
      </c>
      <c r="O30" s="137">
        <f t="shared" si="0"/>
        <v>0</v>
      </c>
      <c r="P30" s="82">
        <f t="shared" si="1"/>
        <v>0</v>
      </c>
      <c r="Q30" s="115">
        <f t="shared" si="2"/>
        <v>0</v>
      </c>
      <c r="R30" s="16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21.75" customHeight="1" x14ac:dyDescent="0.25">
      <c r="A31" s="16"/>
      <c r="B31" s="81">
        <v>19</v>
      </c>
      <c r="C31" s="110" t="str">
        <f>IF('INSCRIPCIÓN AL EVENTO'!E35=0,"-",'INSCRIPCIÓN AL EVENTO'!E35)</f>
        <v>-</v>
      </c>
      <c r="D31" s="110" t="str">
        <f>IF('INSCRIPCIÓN AL EVENTO'!F35=0,"-",'INSCRIPCIÓN AL EVENTO'!F35)</f>
        <v>-</v>
      </c>
      <c r="E31" s="82">
        <f>'INSCRIPCIÓN AL EVENTO'!N35</f>
        <v>0</v>
      </c>
      <c r="F31" s="82" t="str">
        <f>IF('INSCRIPCIÓN AL EVENTO'!K35=0,"-",'INSCRIPCIÓN AL EVENTO'!K35)</f>
        <v>-</v>
      </c>
      <c r="G31" s="82">
        <f>IFERROR(VLOOKUP(F31,RESUMEN!D19:I24,6,FALSE),0)</f>
        <v>0</v>
      </c>
      <c r="H31" s="134" t="str">
        <f>IF('RESERVAS VIANDAS Y SAYONARA'!E33=0,"-",'RESERVAS VIANDAS Y SAYONARA'!E33)</f>
        <v>-</v>
      </c>
      <c r="I31" s="134" t="str">
        <f>IF('RESERVAS VIANDAS Y SAYONARA'!F33=0,"-",'RESERVAS VIANDAS Y SAYONARA'!F33)</f>
        <v>-</v>
      </c>
      <c r="J31" s="134" t="str">
        <f>IF('RESERVAS VIANDAS Y SAYONARA'!G33=0,"-",'RESERVAS VIANDAS Y SAYONARA'!G33)</f>
        <v>-</v>
      </c>
      <c r="K31" s="135" t="str">
        <f>IF('RESERVAS VIANDAS Y SAYONARA'!H33=0,"-",'RESERVAS VIANDAS Y SAYONARA'!H33)</f>
        <v>-</v>
      </c>
      <c r="L31" s="82">
        <f>COUNTIF(H31:J31,"SÍ")*RESUMEN!$I$29</f>
        <v>0</v>
      </c>
      <c r="M31" s="136" t="str">
        <f>IF('RESERVAS VIANDAS Y SAYONARA'!J33=0,"-",'RESERVAS VIANDAS Y SAYONARA'!J33)</f>
        <v>-</v>
      </c>
      <c r="N31" s="82">
        <f>COUNTIF(M31,"SÍ")*RESUMEN!$I$30</f>
        <v>0</v>
      </c>
      <c r="O31" s="137">
        <f t="shared" si="0"/>
        <v>0</v>
      </c>
      <c r="P31" s="82">
        <f t="shared" si="1"/>
        <v>0</v>
      </c>
      <c r="Q31" s="115">
        <f t="shared" si="2"/>
        <v>0</v>
      </c>
      <c r="R31" s="1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21.75" customHeight="1" x14ac:dyDescent="0.25">
      <c r="A32" s="16"/>
      <c r="B32" s="81">
        <v>20</v>
      </c>
      <c r="C32" s="110" t="str">
        <f>IF('INSCRIPCIÓN AL EVENTO'!E36=0,"-",'INSCRIPCIÓN AL EVENTO'!E36)</f>
        <v>-</v>
      </c>
      <c r="D32" s="110" t="str">
        <f>IF('INSCRIPCIÓN AL EVENTO'!F36=0,"-",'INSCRIPCIÓN AL EVENTO'!F36)</f>
        <v>-</v>
      </c>
      <c r="E32" s="82">
        <f>'INSCRIPCIÓN AL EVENTO'!N36</f>
        <v>0</v>
      </c>
      <c r="F32" s="82" t="str">
        <f>IF('INSCRIPCIÓN AL EVENTO'!K36=0,"-",'INSCRIPCIÓN AL EVENTO'!K36)</f>
        <v>-</v>
      </c>
      <c r="G32" s="82">
        <f>IFERROR(VLOOKUP(F32,RESUMEN!D19:I24,6,FALSE),0)</f>
        <v>0</v>
      </c>
      <c r="H32" s="134" t="str">
        <f>IF('RESERVAS VIANDAS Y SAYONARA'!E34=0,"-",'RESERVAS VIANDAS Y SAYONARA'!E34)</f>
        <v>-</v>
      </c>
      <c r="I32" s="134" t="str">
        <f>IF('RESERVAS VIANDAS Y SAYONARA'!F34=0,"-",'RESERVAS VIANDAS Y SAYONARA'!F34)</f>
        <v>-</v>
      </c>
      <c r="J32" s="134" t="str">
        <f>IF('RESERVAS VIANDAS Y SAYONARA'!G34=0,"-",'RESERVAS VIANDAS Y SAYONARA'!G34)</f>
        <v>-</v>
      </c>
      <c r="K32" s="135" t="str">
        <f>IF('RESERVAS VIANDAS Y SAYONARA'!H34=0,"-",'RESERVAS VIANDAS Y SAYONARA'!H34)</f>
        <v>-</v>
      </c>
      <c r="L32" s="82">
        <f>COUNTIF(H32:J32,"SÍ")*RESUMEN!$I$29</f>
        <v>0</v>
      </c>
      <c r="M32" s="136" t="str">
        <f>IF('RESERVAS VIANDAS Y SAYONARA'!J34=0,"-",'RESERVAS VIANDAS Y SAYONARA'!J34)</f>
        <v>-</v>
      </c>
      <c r="N32" s="82">
        <f>COUNTIF(M32,"SÍ")*RESUMEN!$I$30</f>
        <v>0</v>
      </c>
      <c r="O32" s="137">
        <f t="shared" si="0"/>
        <v>0</v>
      </c>
      <c r="P32" s="82">
        <f t="shared" si="1"/>
        <v>0</v>
      </c>
      <c r="Q32" s="115">
        <f t="shared" si="2"/>
        <v>0</v>
      </c>
      <c r="R32" s="16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21.75" customHeight="1" x14ac:dyDescent="0.25">
      <c r="A33" s="16"/>
      <c r="B33" s="81">
        <v>21</v>
      </c>
      <c r="C33" s="110" t="str">
        <f>IF('INSCRIPCIÓN AL EVENTO'!E37=0,"-",'INSCRIPCIÓN AL EVENTO'!E37)</f>
        <v>-</v>
      </c>
      <c r="D33" s="110" t="str">
        <f>IF('INSCRIPCIÓN AL EVENTO'!F37=0,"-",'INSCRIPCIÓN AL EVENTO'!F37)</f>
        <v>-</v>
      </c>
      <c r="E33" s="82">
        <f>'INSCRIPCIÓN AL EVENTO'!N37</f>
        <v>0</v>
      </c>
      <c r="F33" s="82" t="str">
        <f>IF('INSCRIPCIÓN AL EVENTO'!K37=0,"-",'INSCRIPCIÓN AL EVENTO'!K37)</f>
        <v>-</v>
      </c>
      <c r="G33" s="82">
        <f>IFERROR(VLOOKUP(F33,RESUMEN!D19:I24,6,FALSE),0)</f>
        <v>0</v>
      </c>
      <c r="H33" s="134" t="str">
        <f>IF('RESERVAS VIANDAS Y SAYONARA'!E35=0,"-",'RESERVAS VIANDAS Y SAYONARA'!E35)</f>
        <v>-</v>
      </c>
      <c r="I33" s="134" t="str">
        <f>IF('RESERVAS VIANDAS Y SAYONARA'!F35=0,"-",'RESERVAS VIANDAS Y SAYONARA'!F35)</f>
        <v>-</v>
      </c>
      <c r="J33" s="134" t="str">
        <f>IF('RESERVAS VIANDAS Y SAYONARA'!G35=0,"-",'RESERVAS VIANDAS Y SAYONARA'!G35)</f>
        <v>-</v>
      </c>
      <c r="K33" s="135" t="str">
        <f>IF('RESERVAS VIANDAS Y SAYONARA'!H35=0,"-",'RESERVAS VIANDAS Y SAYONARA'!H35)</f>
        <v>-</v>
      </c>
      <c r="L33" s="82">
        <f>COUNTIF(H33:J33,"SÍ")*RESUMEN!$I$29</f>
        <v>0</v>
      </c>
      <c r="M33" s="136" t="str">
        <f>IF('RESERVAS VIANDAS Y SAYONARA'!J35=0,"-",'RESERVAS VIANDAS Y SAYONARA'!J35)</f>
        <v>-</v>
      </c>
      <c r="N33" s="82">
        <f>COUNTIF(M33,"SÍ")*RESUMEN!$I$30</f>
        <v>0</v>
      </c>
      <c r="O33" s="137">
        <f t="shared" si="0"/>
        <v>0</v>
      </c>
      <c r="P33" s="82">
        <f t="shared" si="1"/>
        <v>0</v>
      </c>
      <c r="Q33" s="115">
        <f t="shared" si="2"/>
        <v>0</v>
      </c>
      <c r="R33" s="16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21.75" customHeight="1" x14ac:dyDescent="0.25">
      <c r="A34" s="16"/>
      <c r="B34" s="81">
        <v>22</v>
      </c>
      <c r="C34" s="110" t="str">
        <f>IF('INSCRIPCIÓN AL EVENTO'!E38=0,"-",'INSCRIPCIÓN AL EVENTO'!E38)</f>
        <v>-</v>
      </c>
      <c r="D34" s="110" t="str">
        <f>IF('INSCRIPCIÓN AL EVENTO'!F38=0,"-",'INSCRIPCIÓN AL EVENTO'!F38)</f>
        <v>-</v>
      </c>
      <c r="E34" s="82">
        <f>'INSCRIPCIÓN AL EVENTO'!N38</f>
        <v>0</v>
      </c>
      <c r="F34" s="82" t="str">
        <f>IF('INSCRIPCIÓN AL EVENTO'!K38=0,"-",'INSCRIPCIÓN AL EVENTO'!K38)</f>
        <v>-</v>
      </c>
      <c r="G34" s="82">
        <f>IFERROR(VLOOKUP(F34,RESUMEN!D19:I24,6,FALSE),0)</f>
        <v>0</v>
      </c>
      <c r="H34" s="134" t="str">
        <f>IF('RESERVAS VIANDAS Y SAYONARA'!E36=0,"-",'RESERVAS VIANDAS Y SAYONARA'!E36)</f>
        <v>-</v>
      </c>
      <c r="I34" s="134" t="str">
        <f>IF('RESERVAS VIANDAS Y SAYONARA'!F36=0,"-",'RESERVAS VIANDAS Y SAYONARA'!F36)</f>
        <v>-</v>
      </c>
      <c r="J34" s="134" t="str">
        <f>IF('RESERVAS VIANDAS Y SAYONARA'!G36=0,"-",'RESERVAS VIANDAS Y SAYONARA'!G36)</f>
        <v>-</v>
      </c>
      <c r="K34" s="135" t="str">
        <f>IF('RESERVAS VIANDAS Y SAYONARA'!H36=0,"-",'RESERVAS VIANDAS Y SAYONARA'!H36)</f>
        <v>-</v>
      </c>
      <c r="L34" s="82">
        <f>COUNTIF(H34:J34,"SÍ")*RESUMEN!$I$29</f>
        <v>0</v>
      </c>
      <c r="M34" s="136" t="str">
        <f>IF('RESERVAS VIANDAS Y SAYONARA'!J36=0,"-",'RESERVAS VIANDAS Y SAYONARA'!J36)</f>
        <v>-</v>
      </c>
      <c r="N34" s="82">
        <f>COUNTIF(M34,"SÍ")*RESUMEN!$I$30</f>
        <v>0</v>
      </c>
      <c r="O34" s="137">
        <f t="shared" si="0"/>
        <v>0</v>
      </c>
      <c r="P34" s="82">
        <f t="shared" si="1"/>
        <v>0</v>
      </c>
      <c r="Q34" s="115">
        <f t="shared" si="2"/>
        <v>0</v>
      </c>
      <c r="R34" s="16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21.75" customHeight="1" x14ac:dyDescent="0.25">
      <c r="A35" s="16"/>
      <c r="B35" s="81">
        <v>23</v>
      </c>
      <c r="C35" s="110" t="str">
        <f>IF('INSCRIPCIÓN AL EVENTO'!E39=0,"-",'INSCRIPCIÓN AL EVENTO'!E39)</f>
        <v>-</v>
      </c>
      <c r="D35" s="110" t="str">
        <f>IF('INSCRIPCIÓN AL EVENTO'!F39=0,"-",'INSCRIPCIÓN AL EVENTO'!F39)</f>
        <v>-</v>
      </c>
      <c r="E35" s="82">
        <f>'INSCRIPCIÓN AL EVENTO'!N39</f>
        <v>0</v>
      </c>
      <c r="F35" s="82" t="str">
        <f>IF('INSCRIPCIÓN AL EVENTO'!K39=0,"-",'INSCRIPCIÓN AL EVENTO'!K39)</f>
        <v>-</v>
      </c>
      <c r="G35" s="82">
        <f>IFERROR(VLOOKUP(F35,RESUMEN!D19:I24,6,FALSE),0)</f>
        <v>0</v>
      </c>
      <c r="H35" s="134" t="str">
        <f>IF('RESERVAS VIANDAS Y SAYONARA'!E37=0,"-",'RESERVAS VIANDAS Y SAYONARA'!E37)</f>
        <v>-</v>
      </c>
      <c r="I35" s="134" t="str">
        <f>IF('RESERVAS VIANDAS Y SAYONARA'!F37=0,"-",'RESERVAS VIANDAS Y SAYONARA'!F37)</f>
        <v>-</v>
      </c>
      <c r="J35" s="134" t="str">
        <f>IF('RESERVAS VIANDAS Y SAYONARA'!G37=0,"-",'RESERVAS VIANDAS Y SAYONARA'!G37)</f>
        <v>-</v>
      </c>
      <c r="K35" s="135" t="str">
        <f>IF('RESERVAS VIANDAS Y SAYONARA'!H37=0,"-",'RESERVAS VIANDAS Y SAYONARA'!H37)</f>
        <v>-</v>
      </c>
      <c r="L35" s="82">
        <f>COUNTIF(H35:J35,"SÍ")*RESUMEN!$I$29</f>
        <v>0</v>
      </c>
      <c r="M35" s="136" t="str">
        <f>IF('RESERVAS VIANDAS Y SAYONARA'!J37=0,"-",'RESERVAS VIANDAS Y SAYONARA'!J37)</f>
        <v>-</v>
      </c>
      <c r="N35" s="82">
        <f>COUNTIF(M35,"SÍ")*RESUMEN!$I$30</f>
        <v>0</v>
      </c>
      <c r="O35" s="137">
        <f t="shared" si="0"/>
        <v>0</v>
      </c>
      <c r="P35" s="82">
        <f t="shared" si="1"/>
        <v>0</v>
      </c>
      <c r="Q35" s="115">
        <f t="shared" si="2"/>
        <v>0</v>
      </c>
      <c r="R35" s="16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1.75" customHeight="1" x14ac:dyDescent="0.25">
      <c r="A36" s="16"/>
      <c r="B36" s="81">
        <v>24</v>
      </c>
      <c r="C36" s="110" t="str">
        <f>IF('INSCRIPCIÓN AL EVENTO'!E40=0,"-",'INSCRIPCIÓN AL EVENTO'!E40)</f>
        <v>-</v>
      </c>
      <c r="D36" s="110" t="str">
        <f>IF('INSCRIPCIÓN AL EVENTO'!F40=0,"-",'INSCRIPCIÓN AL EVENTO'!F40)</f>
        <v>-</v>
      </c>
      <c r="E36" s="82">
        <f>'INSCRIPCIÓN AL EVENTO'!N40</f>
        <v>0</v>
      </c>
      <c r="F36" s="82" t="str">
        <f>IF('INSCRIPCIÓN AL EVENTO'!K40=0,"-",'INSCRIPCIÓN AL EVENTO'!K40)</f>
        <v>-</v>
      </c>
      <c r="G36" s="82">
        <f>IFERROR(VLOOKUP(F36,RESUMEN!D19:I24,6,FALSE),0)</f>
        <v>0</v>
      </c>
      <c r="H36" s="134" t="str">
        <f>IF('RESERVAS VIANDAS Y SAYONARA'!E38=0,"-",'RESERVAS VIANDAS Y SAYONARA'!E38)</f>
        <v>-</v>
      </c>
      <c r="I36" s="134" t="str">
        <f>IF('RESERVAS VIANDAS Y SAYONARA'!F38=0,"-",'RESERVAS VIANDAS Y SAYONARA'!F38)</f>
        <v>-</v>
      </c>
      <c r="J36" s="134" t="str">
        <f>IF('RESERVAS VIANDAS Y SAYONARA'!G38=0,"-",'RESERVAS VIANDAS Y SAYONARA'!G38)</f>
        <v>-</v>
      </c>
      <c r="K36" s="135" t="str">
        <f>IF('RESERVAS VIANDAS Y SAYONARA'!H38=0,"-",'RESERVAS VIANDAS Y SAYONARA'!H38)</f>
        <v>-</v>
      </c>
      <c r="L36" s="82">
        <f>COUNTIF(H36:J36,"SÍ")*RESUMEN!$I$29</f>
        <v>0</v>
      </c>
      <c r="M36" s="136" t="str">
        <f>IF('RESERVAS VIANDAS Y SAYONARA'!J38=0,"-",'RESERVAS VIANDAS Y SAYONARA'!J38)</f>
        <v>-</v>
      </c>
      <c r="N36" s="82">
        <f>COUNTIF(M36,"SÍ")*RESUMEN!$I$30</f>
        <v>0</v>
      </c>
      <c r="O36" s="137">
        <f t="shared" si="0"/>
        <v>0</v>
      </c>
      <c r="P36" s="82">
        <f t="shared" si="1"/>
        <v>0</v>
      </c>
      <c r="Q36" s="115">
        <f t="shared" si="2"/>
        <v>0</v>
      </c>
      <c r="R36" s="16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1.75" customHeight="1" x14ac:dyDescent="0.25">
      <c r="A37" s="16"/>
      <c r="B37" s="81">
        <v>25</v>
      </c>
      <c r="C37" s="110" t="str">
        <f>IF('INSCRIPCIÓN AL EVENTO'!E41=0,"-",'INSCRIPCIÓN AL EVENTO'!E41)</f>
        <v>-</v>
      </c>
      <c r="D37" s="110" t="str">
        <f>IF('INSCRIPCIÓN AL EVENTO'!F41=0,"-",'INSCRIPCIÓN AL EVENTO'!F41)</f>
        <v>-</v>
      </c>
      <c r="E37" s="82">
        <f>'INSCRIPCIÓN AL EVENTO'!N41</f>
        <v>0</v>
      </c>
      <c r="F37" s="82" t="str">
        <f>IF('INSCRIPCIÓN AL EVENTO'!K41=0,"-",'INSCRIPCIÓN AL EVENTO'!K41)</f>
        <v>-</v>
      </c>
      <c r="G37" s="82">
        <f>IFERROR(VLOOKUP(F37,RESUMEN!D19:I24,6,FALSE),0)</f>
        <v>0</v>
      </c>
      <c r="H37" s="134" t="str">
        <f>IF('RESERVAS VIANDAS Y SAYONARA'!E39=0,"-",'RESERVAS VIANDAS Y SAYONARA'!E39)</f>
        <v>-</v>
      </c>
      <c r="I37" s="134" t="str">
        <f>IF('RESERVAS VIANDAS Y SAYONARA'!F39=0,"-",'RESERVAS VIANDAS Y SAYONARA'!F39)</f>
        <v>-</v>
      </c>
      <c r="J37" s="134" t="str">
        <f>IF('RESERVAS VIANDAS Y SAYONARA'!G39=0,"-",'RESERVAS VIANDAS Y SAYONARA'!G39)</f>
        <v>-</v>
      </c>
      <c r="K37" s="135" t="str">
        <f>IF('RESERVAS VIANDAS Y SAYONARA'!H39=0,"-",'RESERVAS VIANDAS Y SAYONARA'!H39)</f>
        <v>-</v>
      </c>
      <c r="L37" s="82">
        <f>COUNTIF(H37:J37,"SÍ")*RESUMEN!$I$29</f>
        <v>0</v>
      </c>
      <c r="M37" s="136" t="str">
        <f>IF('RESERVAS VIANDAS Y SAYONARA'!J39=0,"-",'RESERVAS VIANDAS Y SAYONARA'!J39)</f>
        <v>-</v>
      </c>
      <c r="N37" s="82">
        <f>COUNTIF(M37,"SÍ")*RESUMEN!$I$30</f>
        <v>0</v>
      </c>
      <c r="O37" s="137">
        <f t="shared" si="0"/>
        <v>0</v>
      </c>
      <c r="P37" s="82">
        <f t="shared" si="1"/>
        <v>0</v>
      </c>
      <c r="Q37" s="115">
        <f t="shared" si="2"/>
        <v>0</v>
      </c>
      <c r="R37" s="16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1.75" customHeight="1" x14ac:dyDescent="0.25">
      <c r="A38" s="16"/>
      <c r="B38" s="81">
        <v>26</v>
      </c>
      <c r="C38" s="110" t="str">
        <f>IF('INSCRIPCIÓN AL EVENTO'!E42=0,"-",'INSCRIPCIÓN AL EVENTO'!E42)</f>
        <v>-</v>
      </c>
      <c r="D38" s="110" t="str">
        <f>IF('INSCRIPCIÓN AL EVENTO'!F42=0,"-",'INSCRIPCIÓN AL EVENTO'!F42)</f>
        <v>-</v>
      </c>
      <c r="E38" s="82">
        <f>'INSCRIPCIÓN AL EVENTO'!N42</f>
        <v>0</v>
      </c>
      <c r="F38" s="82" t="str">
        <f>IF('INSCRIPCIÓN AL EVENTO'!K42=0,"-",'INSCRIPCIÓN AL EVENTO'!K42)</f>
        <v>-</v>
      </c>
      <c r="G38" s="82">
        <f>IFERROR(VLOOKUP(F38,RESUMEN!D19:I24,6,FALSE),0)</f>
        <v>0</v>
      </c>
      <c r="H38" s="134" t="str">
        <f>IF('RESERVAS VIANDAS Y SAYONARA'!E40=0,"-",'RESERVAS VIANDAS Y SAYONARA'!E40)</f>
        <v>-</v>
      </c>
      <c r="I38" s="134" t="str">
        <f>IF('RESERVAS VIANDAS Y SAYONARA'!F40=0,"-",'RESERVAS VIANDAS Y SAYONARA'!F40)</f>
        <v>-</v>
      </c>
      <c r="J38" s="134" t="str">
        <f>IF('RESERVAS VIANDAS Y SAYONARA'!G40=0,"-",'RESERVAS VIANDAS Y SAYONARA'!G40)</f>
        <v>-</v>
      </c>
      <c r="K38" s="135" t="str">
        <f>IF('RESERVAS VIANDAS Y SAYONARA'!H40=0,"-",'RESERVAS VIANDAS Y SAYONARA'!H40)</f>
        <v>-</v>
      </c>
      <c r="L38" s="82">
        <f>COUNTIF(H38:J38,"SÍ")*RESUMEN!$I$29</f>
        <v>0</v>
      </c>
      <c r="M38" s="136" t="str">
        <f>IF('RESERVAS VIANDAS Y SAYONARA'!J40=0,"-",'RESERVAS VIANDAS Y SAYONARA'!J40)</f>
        <v>-</v>
      </c>
      <c r="N38" s="82">
        <f>COUNTIF(M38,"SÍ")*RESUMEN!$I$30</f>
        <v>0</v>
      </c>
      <c r="O38" s="137">
        <f t="shared" si="0"/>
        <v>0</v>
      </c>
      <c r="P38" s="82">
        <f t="shared" si="1"/>
        <v>0</v>
      </c>
      <c r="Q38" s="115">
        <f t="shared" si="2"/>
        <v>0</v>
      </c>
      <c r="R38" s="1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21.75" customHeight="1" x14ac:dyDescent="0.25">
      <c r="A39" s="16"/>
      <c r="B39" s="81">
        <v>27</v>
      </c>
      <c r="C39" s="110" t="str">
        <f>IF('INSCRIPCIÓN AL EVENTO'!E43=0,"-",'INSCRIPCIÓN AL EVENTO'!E43)</f>
        <v>-</v>
      </c>
      <c r="D39" s="110" t="str">
        <f>IF('INSCRIPCIÓN AL EVENTO'!F43=0,"-",'INSCRIPCIÓN AL EVENTO'!F43)</f>
        <v>-</v>
      </c>
      <c r="E39" s="82">
        <f>'INSCRIPCIÓN AL EVENTO'!N43</f>
        <v>0</v>
      </c>
      <c r="F39" s="82" t="str">
        <f>IF('INSCRIPCIÓN AL EVENTO'!K43=0,"-",'INSCRIPCIÓN AL EVENTO'!K43)</f>
        <v>-</v>
      </c>
      <c r="G39" s="82">
        <f>IFERROR(VLOOKUP(F39,RESUMEN!D19:I24,6,FALSE),0)</f>
        <v>0</v>
      </c>
      <c r="H39" s="134" t="str">
        <f>IF('RESERVAS VIANDAS Y SAYONARA'!E41=0,"-",'RESERVAS VIANDAS Y SAYONARA'!E41)</f>
        <v>-</v>
      </c>
      <c r="I39" s="134" t="str">
        <f>IF('RESERVAS VIANDAS Y SAYONARA'!F41=0,"-",'RESERVAS VIANDAS Y SAYONARA'!F41)</f>
        <v>-</v>
      </c>
      <c r="J39" s="134" t="str">
        <f>IF('RESERVAS VIANDAS Y SAYONARA'!G41=0,"-",'RESERVAS VIANDAS Y SAYONARA'!G41)</f>
        <v>-</v>
      </c>
      <c r="K39" s="135" t="str">
        <f>IF('RESERVAS VIANDAS Y SAYONARA'!H41=0,"-",'RESERVAS VIANDAS Y SAYONARA'!H41)</f>
        <v>-</v>
      </c>
      <c r="L39" s="82">
        <f>COUNTIF(H39:J39,"SÍ")*RESUMEN!$I$29</f>
        <v>0</v>
      </c>
      <c r="M39" s="136" t="str">
        <f>IF('RESERVAS VIANDAS Y SAYONARA'!J41=0,"-",'RESERVAS VIANDAS Y SAYONARA'!J41)</f>
        <v>-</v>
      </c>
      <c r="N39" s="82">
        <f>COUNTIF(M39,"SÍ")*RESUMEN!$I$30</f>
        <v>0</v>
      </c>
      <c r="O39" s="137">
        <f t="shared" si="0"/>
        <v>0</v>
      </c>
      <c r="P39" s="82">
        <f t="shared" si="1"/>
        <v>0</v>
      </c>
      <c r="Q39" s="115">
        <f t="shared" si="2"/>
        <v>0</v>
      </c>
      <c r="R39" s="1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1.75" customHeight="1" x14ac:dyDescent="0.25">
      <c r="A40" s="16"/>
      <c r="B40" s="81">
        <v>28</v>
      </c>
      <c r="C40" s="110" t="str">
        <f>IF('INSCRIPCIÓN AL EVENTO'!E44=0,"-",'INSCRIPCIÓN AL EVENTO'!E44)</f>
        <v>-</v>
      </c>
      <c r="D40" s="110" t="str">
        <f>IF('INSCRIPCIÓN AL EVENTO'!F44=0,"-",'INSCRIPCIÓN AL EVENTO'!F44)</f>
        <v>-</v>
      </c>
      <c r="E40" s="82">
        <f>'INSCRIPCIÓN AL EVENTO'!N44</f>
        <v>0</v>
      </c>
      <c r="F40" s="82" t="str">
        <f>IF('INSCRIPCIÓN AL EVENTO'!K44=0,"-",'INSCRIPCIÓN AL EVENTO'!K44)</f>
        <v>-</v>
      </c>
      <c r="G40" s="82">
        <f>IFERROR(VLOOKUP(F40,RESUMEN!D19:I24,6,FALSE),0)</f>
        <v>0</v>
      </c>
      <c r="H40" s="134" t="str">
        <f>IF('RESERVAS VIANDAS Y SAYONARA'!E42=0,"-",'RESERVAS VIANDAS Y SAYONARA'!E42)</f>
        <v>-</v>
      </c>
      <c r="I40" s="134" t="str">
        <f>IF('RESERVAS VIANDAS Y SAYONARA'!F42=0,"-",'RESERVAS VIANDAS Y SAYONARA'!F42)</f>
        <v>-</v>
      </c>
      <c r="J40" s="134" t="str">
        <f>IF('RESERVAS VIANDAS Y SAYONARA'!G42=0,"-",'RESERVAS VIANDAS Y SAYONARA'!G42)</f>
        <v>-</v>
      </c>
      <c r="K40" s="135" t="str">
        <f>IF('RESERVAS VIANDAS Y SAYONARA'!H42=0,"-",'RESERVAS VIANDAS Y SAYONARA'!H42)</f>
        <v>-</v>
      </c>
      <c r="L40" s="82">
        <f>COUNTIF(H40:J40,"SÍ")*RESUMEN!$I$29</f>
        <v>0</v>
      </c>
      <c r="M40" s="136" t="str">
        <f>IF('RESERVAS VIANDAS Y SAYONARA'!J42=0,"-",'RESERVAS VIANDAS Y SAYONARA'!J42)</f>
        <v>-</v>
      </c>
      <c r="N40" s="82">
        <f>COUNTIF(M40,"SÍ")*RESUMEN!$I$30</f>
        <v>0</v>
      </c>
      <c r="O40" s="137">
        <f t="shared" si="0"/>
        <v>0</v>
      </c>
      <c r="P40" s="82">
        <f t="shared" si="1"/>
        <v>0</v>
      </c>
      <c r="Q40" s="115">
        <f t="shared" si="2"/>
        <v>0</v>
      </c>
      <c r="R40" s="16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1.75" customHeight="1" x14ac:dyDescent="0.25">
      <c r="A41" s="16"/>
      <c r="B41" s="81">
        <v>29</v>
      </c>
      <c r="C41" s="110" t="str">
        <f>IF('INSCRIPCIÓN AL EVENTO'!E45=0,"-",'INSCRIPCIÓN AL EVENTO'!E45)</f>
        <v>-</v>
      </c>
      <c r="D41" s="110" t="str">
        <f>IF('INSCRIPCIÓN AL EVENTO'!F45=0,"-",'INSCRIPCIÓN AL EVENTO'!F45)</f>
        <v>-</v>
      </c>
      <c r="E41" s="82">
        <f>'INSCRIPCIÓN AL EVENTO'!N45</f>
        <v>0</v>
      </c>
      <c r="F41" s="82" t="str">
        <f>IF('INSCRIPCIÓN AL EVENTO'!K45=0,"-",'INSCRIPCIÓN AL EVENTO'!K45)</f>
        <v>-</v>
      </c>
      <c r="G41" s="82">
        <f>IFERROR(VLOOKUP(F41,RESUMEN!D19:I24,6,FALSE),0)</f>
        <v>0</v>
      </c>
      <c r="H41" s="134" t="str">
        <f>IF('RESERVAS VIANDAS Y SAYONARA'!E43=0,"-",'RESERVAS VIANDAS Y SAYONARA'!E43)</f>
        <v>-</v>
      </c>
      <c r="I41" s="134" t="str">
        <f>IF('RESERVAS VIANDAS Y SAYONARA'!F43=0,"-",'RESERVAS VIANDAS Y SAYONARA'!F43)</f>
        <v>-</v>
      </c>
      <c r="J41" s="134" t="str">
        <f>IF('RESERVAS VIANDAS Y SAYONARA'!G43=0,"-",'RESERVAS VIANDAS Y SAYONARA'!G43)</f>
        <v>-</v>
      </c>
      <c r="K41" s="135" t="str">
        <f>IF('RESERVAS VIANDAS Y SAYONARA'!H43=0,"-",'RESERVAS VIANDAS Y SAYONARA'!H43)</f>
        <v>-</v>
      </c>
      <c r="L41" s="82">
        <f>COUNTIF(H41:J41,"SÍ")*RESUMEN!$I$29</f>
        <v>0</v>
      </c>
      <c r="M41" s="136" t="str">
        <f>IF('RESERVAS VIANDAS Y SAYONARA'!J43=0,"-",'RESERVAS VIANDAS Y SAYONARA'!J43)</f>
        <v>-</v>
      </c>
      <c r="N41" s="82">
        <f>COUNTIF(M41,"SÍ")*RESUMEN!$I$30</f>
        <v>0</v>
      </c>
      <c r="O41" s="137">
        <f t="shared" si="0"/>
        <v>0</v>
      </c>
      <c r="P41" s="82">
        <f t="shared" si="1"/>
        <v>0</v>
      </c>
      <c r="Q41" s="115">
        <f t="shared" si="2"/>
        <v>0</v>
      </c>
      <c r="R41" s="1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21.75" customHeight="1" x14ac:dyDescent="0.25">
      <c r="A42" s="16"/>
      <c r="B42" s="81">
        <v>30</v>
      </c>
      <c r="C42" s="110" t="str">
        <f>IF('INSCRIPCIÓN AL EVENTO'!E46=0,"-",'INSCRIPCIÓN AL EVENTO'!E46)</f>
        <v>-</v>
      </c>
      <c r="D42" s="110" t="str">
        <f>IF('INSCRIPCIÓN AL EVENTO'!F46=0,"-",'INSCRIPCIÓN AL EVENTO'!F46)</f>
        <v>-</v>
      </c>
      <c r="E42" s="82">
        <f>'INSCRIPCIÓN AL EVENTO'!N46</f>
        <v>0</v>
      </c>
      <c r="F42" s="82" t="str">
        <f>IF('INSCRIPCIÓN AL EVENTO'!K46=0,"-",'INSCRIPCIÓN AL EVENTO'!K46)</f>
        <v>-</v>
      </c>
      <c r="G42" s="82">
        <f>IFERROR(VLOOKUP(F42,RESUMEN!D19:I24,6,FALSE),0)</f>
        <v>0</v>
      </c>
      <c r="H42" s="134" t="str">
        <f>IF('RESERVAS VIANDAS Y SAYONARA'!E44=0,"-",'RESERVAS VIANDAS Y SAYONARA'!E44)</f>
        <v>-</v>
      </c>
      <c r="I42" s="134" t="str">
        <f>IF('RESERVAS VIANDAS Y SAYONARA'!F44=0,"-",'RESERVAS VIANDAS Y SAYONARA'!F44)</f>
        <v>-</v>
      </c>
      <c r="J42" s="134" t="str">
        <f>IF('RESERVAS VIANDAS Y SAYONARA'!G44=0,"-",'RESERVAS VIANDAS Y SAYONARA'!G44)</f>
        <v>-</v>
      </c>
      <c r="K42" s="135" t="str">
        <f>IF('RESERVAS VIANDAS Y SAYONARA'!H44=0,"-",'RESERVAS VIANDAS Y SAYONARA'!H44)</f>
        <v>-</v>
      </c>
      <c r="L42" s="82">
        <f>COUNTIF(H42:J42,"SÍ")*RESUMEN!$I$29</f>
        <v>0</v>
      </c>
      <c r="M42" s="136" t="str">
        <f>IF('RESERVAS VIANDAS Y SAYONARA'!J44=0,"-",'RESERVAS VIANDAS Y SAYONARA'!J44)</f>
        <v>-</v>
      </c>
      <c r="N42" s="82">
        <f>COUNTIF(M42,"SÍ")*RESUMEN!$I$30</f>
        <v>0</v>
      </c>
      <c r="O42" s="137">
        <f t="shared" si="0"/>
        <v>0</v>
      </c>
      <c r="P42" s="82">
        <f t="shared" si="1"/>
        <v>0</v>
      </c>
      <c r="Q42" s="115">
        <f t="shared" si="2"/>
        <v>0</v>
      </c>
      <c r="R42" s="16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21.75" customHeight="1" x14ac:dyDescent="0.25">
      <c r="A43" s="16"/>
      <c r="B43" s="111"/>
      <c r="C43" s="138" t="s">
        <v>41</v>
      </c>
      <c r="D43" s="139"/>
      <c r="E43" s="114">
        <f>SUM(E13:E42)</f>
        <v>0</v>
      </c>
      <c r="F43" s="140"/>
      <c r="G43" s="114">
        <f>SUM(G13:G42)</f>
        <v>0</v>
      </c>
      <c r="H43" s="113">
        <f t="shared" ref="H43:J43" si="3">COUNTIF(H13:H42,"SÍ (+$550)")</f>
        <v>0</v>
      </c>
      <c r="I43" s="113">
        <f t="shared" si="3"/>
        <v>0</v>
      </c>
      <c r="J43" s="113">
        <f t="shared" si="3"/>
        <v>0</v>
      </c>
      <c r="K43" s="113">
        <f>COUNTIF(K13:K42,"X")</f>
        <v>0</v>
      </c>
      <c r="L43" s="114">
        <f>SUM(L13:L42)</f>
        <v>0</v>
      </c>
      <c r="M43" s="113">
        <f>COUNTIF(M13:M42,"SÍ (+$2.000)")</f>
        <v>0</v>
      </c>
      <c r="N43" s="141">
        <f t="shared" ref="N43:Q43" si="4">SUM(N13:N42)</f>
        <v>0</v>
      </c>
      <c r="O43" s="141">
        <f t="shared" si="4"/>
        <v>0</v>
      </c>
      <c r="P43" s="141">
        <f t="shared" si="4"/>
        <v>0</v>
      </c>
      <c r="Q43" s="141">
        <f t="shared" si="4"/>
        <v>0</v>
      </c>
      <c r="R43" s="16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7.25" customHeight="1" x14ac:dyDescent="0.25">
      <c r="A44" s="16"/>
      <c r="B44" s="111"/>
      <c r="C44" s="138"/>
      <c r="D44" s="138"/>
      <c r="E44" s="142"/>
      <c r="F44" s="140"/>
      <c r="G44" s="142"/>
      <c r="H44" s="143"/>
      <c r="I44" s="143"/>
      <c r="J44" s="143"/>
      <c r="K44" s="143"/>
      <c r="L44" s="142"/>
      <c r="M44" s="142"/>
      <c r="N44" s="144"/>
      <c r="O44" s="145"/>
      <c r="P44" s="145"/>
      <c r="Q44" s="145"/>
      <c r="R44" s="1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7.25" hidden="1" customHeight="1" x14ac:dyDescent="0.25">
      <c r="A45" s="116"/>
      <c r="B45" s="16"/>
      <c r="C45" s="16"/>
      <c r="D45" s="16"/>
      <c r="E45" s="19"/>
      <c r="F45" s="19"/>
      <c r="G45" s="14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7.25" hidden="1" customHeight="1" x14ac:dyDescent="0.25">
      <c r="A46" s="2"/>
      <c r="B46" s="2"/>
      <c r="C46" s="2"/>
      <c r="D46" s="2"/>
      <c r="E46" s="109"/>
      <c r="F46" s="109"/>
      <c r="G46" s="14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2.75" hidden="1" customHeight="1" x14ac:dyDescent="0.25">
      <c r="A47" s="2"/>
      <c r="B47" s="2"/>
      <c r="C47" s="2"/>
      <c r="D47" s="2"/>
      <c r="E47" s="109"/>
      <c r="F47" s="109"/>
      <c r="G47" s="14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2.75" hidden="1" customHeight="1" x14ac:dyDescent="0.25">
      <c r="A48" s="2"/>
      <c r="B48" s="2"/>
      <c r="C48" s="2"/>
      <c r="D48" s="2"/>
      <c r="E48" s="109"/>
      <c r="F48" s="109"/>
      <c r="G48" s="14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2.75" hidden="1" customHeight="1" x14ac:dyDescent="0.25">
      <c r="A49" s="2"/>
      <c r="B49" s="2"/>
      <c r="C49" s="2"/>
      <c r="D49" s="2"/>
      <c r="E49" s="109"/>
      <c r="F49" s="109"/>
      <c r="G49" s="14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2.75" hidden="1" customHeight="1" x14ac:dyDescent="0.25">
      <c r="A50" s="2"/>
      <c r="B50" s="2"/>
      <c r="C50" s="2"/>
      <c r="D50" s="2"/>
      <c r="E50" s="109"/>
      <c r="F50" s="109"/>
      <c r="G50" s="14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2.75" hidden="1" customHeight="1" x14ac:dyDescent="0.25">
      <c r="A51" s="2"/>
      <c r="B51" s="2"/>
      <c r="C51" s="2"/>
      <c r="D51" s="2"/>
      <c r="E51" s="109"/>
      <c r="F51" s="109"/>
      <c r="G51" s="14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2.75" hidden="1" customHeight="1" x14ac:dyDescent="0.25">
      <c r="A52" s="2"/>
      <c r="B52" s="2"/>
      <c r="C52" s="2"/>
      <c r="D52" s="2"/>
      <c r="E52" s="109"/>
      <c r="F52" s="109"/>
      <c r="G52" s="14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2.75" hidden="1" customHeight="1" x14ac:dyDescent="0.25">
      <c r="A53" s="2"/>
      <c r="B53" s="2"/>
      <c r="C53" s="2"/>
      <c r="D53" s="2"/>
      <c r="E53" s="109"/>
      <c r="F53" s="109"/>
      <c r="G53" s="14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2.75" hidden="1" customHeight="1" x14ac:dyDescent="0.25">
      <c r="A54" s="2"/>
      <c r="B54" s="2"/>
      <c r="C54" s="2"/>
      <c r="D54" s="2"/>
      <c r="E54" s="109"/>
      <c r="F54" s="109"/>
      <c r="G54" s="14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2.75" hidden="1" customHeight="1" x14ac:dyDescent="0.25">
      <c r="A55" s="2"/>
      <c r="B55" s="2"/>
      <c r="C55" s="2"/>
      <c r="D55" s="2"/>
      <c r="E55" s="109"/>
      <c r="F55" s="109"/>
      <c r="G55" s="14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hidden="1" customHeight="1" x14ac:dyDescent="0.25">
      <c r="A56" s="2"/>
      <c r="B56" s="2"/>
      <c r="C56" s="2"/>
      <c r="D56" s="2"/>
      <c r="E56" s="109"/>
      <c r="F56" s="109"/>
      <c r="G56" s="14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.75" hidden="1" customHeight="1" x14ac:dyDescent="0.25">
      <c r="A57" s="2"/>
      <c r="B57" s="2"/>
      <c r="C57" s="2"/>
      <c r="D57" s="2"/>
      <c r="E57" s="109"/>
      <c r="F57" s="109"/>
      <c r="G57" s="14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hidden="1" customHeight="1" x14ac:dyDescent="0.25">
      <c r="A58" s="2"/>
      <c r="B58" s="2"/>
      <c r="C58" s="2"/>
      <c r="D58" s="2"/>
      <c r="E58" s="109"/>
      <c r="F58" s="109"/>
      <c r="G58" s="14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hidden="1" customHeight="1" x14ac:dyDescent="0.25">
      <c r="A59" s="2"/>
      <c r="B59" s="2"/>
      <c r="C59" s="2"/>
      <c r="D59" s="2"/>
      <c r="E59" s="109"/>
      <c r="F59" s="109"/>
      <c r="G59" s="14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hidden="1" customHeight="1" x14ac:dyDescent="0.25">
      <c r="A60" s="2"/>
      <c r="B60" s="2"/>
      <c r="C60" s="2"/>
      <c r="D60" s="2"/>
      <c r="E60" s="109"/>
      <c r="F60" s="109"/>
      <c r="G60" s="14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hidden="1" customHeight="1" x14ac:dyDescent="0.25">
      <c r="A61" s="2"/>
      <c r="B61" s="2"/>
      <c r="C61" s="2"/>
      <c r="D61" s="2"/>
      <c r="E61" s="109"/>
      <c r="F61" s="109"/>
      <c r="G61" s="14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hidden="1" customHeight="1" x14ac:dyDescent="0.25">
      <c r="A62" s="2"/>
      <c r="B62" s="2"/>
      <c r="C62" s="2"/>
      <c r="D62" s="2"/>
      <c r="E62" s="109"/>
      <c r="F62" s="109"/>
      <c r="G62" s="14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hidden="1" customHeight="1" x14ac:dyDescent="0.25">
      <c r="A63" s="2"/>
      <c r="B63" s="2"/>
      <c r="C63" s="2"/>
      <c r="D63" s="2"/>
      <c r="E63" s="109"/>
      <c r="F63" s="109"/>
      <c r="G63" s="14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hidden="1" customHeight="1" x14ac:dyDescent="0.25">
      <c r="A64" s="2"/>
      <c r="B64" s="2"/>
      <c r="C64" s="2"/>
      <c r="D64" s="2"/>
      <c r="E64" s="109"/>
      <c r="F64" s="109"/>
      <c r="G64" s="14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hidden="1" customHeight="1" x14ac:dyDescent="0.25">
      <c r="A65" s="2"/>
      <c r="B65" s="2"/>
      <c r="C65" s="2"/>
      <c r="D65" s="2"/>
      <c r="E65" s="109"/>
      <c r="F65" s="109"/>
      <c r="G65" s="14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hidden="1" customHeight="1" x14ac:dyDescent="0.25">
      <c r="A66" s="2"/>
      <c r="B66" s="2"/>
      <c r="C66" s="2"/>
      <c r="D66" s="2"/>
      <c r="E66" s="109"/>
      <c r="F66" s="109"/>
      <c r="G66" s="14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hidden="1" customHeight="1" x14ac:dyDescent="0.25">
      <c r="A67" s="2"/>
      <c r="B67" s="2"/>
      <c r="C67" s="2"/>
      <c r="D67" s="2"/>
      <c r="E67" s="109"/>
      <c r="F67" s="109"/>
      <c r="G67" s="14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hidden="1" customHeight="1" x14ac:dyDescent="0.25">
      <c r="A68" s="2"/>
      <c r="B68" s="2"/>
      <c r="C68" s="2"/>
      <c r="D68" s="2"/>
      <c r="E68" s="109"/>
      <c r="F68" s="109"/>
      <c r="G68" s="14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hidden="1" customHeight="1" x14ac:dyDescent="0.25">
      <c r="A69" s="2"/>
      <c r="B69" s="2"/>
      <c r="C69" s="2"/>
      <c r="D69" s="2"/>
      <c r="E69" s="109"/>
      <c r="F69" s="109"/>
      <c r="G69" s="14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hidden="1" customHeight="1" x14ac:dyDescent="0.25">
      <c r="A70" s="2"/>
      <c r="B70" s="2"/>
      <c r="C70" s="2"/>
      <c r="D70" s="2"/>
      <c r="E70" s="109"/>
      <c r="F70" s="109"/>
      <c r="G70" s="14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hidden="1" customHeight="1" x14ac:dyDescent="0.25">
      <c r="A71" s="2"/>
      <c r="B71" s="2"/>
      <c r="C71" s="2"/>
      <c r="D71" s="2"/>
      <c r="E71" s="109"/>
      <c r="F71" s="109"/>
      <c r="G71" s="14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hidden="1" customHeight="1" x14ac:dyDescent="0.25">
      <c r="A72" s="2"/>
      <c r="B72" s="2"/>
      <c r="C72" s="2"/>
      <c r="D72" s="2"/>
      <c r="E72" s="109"/>
      <c r="F72" s="109"/>
      <c r="G72" s="14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hidden="1" customHeight="1" x14ac:dyDescent="0.25">
      <c r="A73" s="2"/>
      <c r="B73" s="2"/>
      <c r="C73" s="2"/>
      <c r="D73" s="2"/>
      <c r="E73" s="109"/>
      <c r="F73" s="109"/>
      <c r="G73" s="14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hidden="1" customHeight="1" x14ac:dyDescent="0.25">
      <c r="A74" s="2"/>
      <c r="B74" s="2"/>
      <c r="C74" s="2"/>
      <c r="D74" s="2"/>
      <c r="E74" s="109"/>
      <c r="F74" s="109"/>
      <c r="G74" s="14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hidden="1" customHeight="1" x14ac:dyDescent="0.25">
      <c r="A75" s="2"/>
      <c r="B75" s="2"/>
      <c r="C75" s="2"/>
      <c r="D75" s="2"/>
      <c r="E75" s="109"/>
      <c r="F75" s="109"/>
      <c r="G75" s="14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hidden="1" customHeight="1" x14ac:dyDescent="0.25">
      <c r="A76" s="2"/>
      <c r="B76" s="2"/>
      <c r="C76" s="2"/>
      <c r="D76" s="2"/>
      <c r="E76" s="109"/>
      <c r="F76" s="109"/>
      <c r="G76" s="14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hidden="1" customHeight="1" x14ac:dyDescent="0.25">
      <c r="A77" s="2"/>
      <c r="B77" s="2"/>
      <c r="C77" s="2"/>
      <c r="D77" s="2"/>
      <c r="E77" s="109"/>
      <c r="F77" s="109"/>
      <c r="G77" s="14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hidden="1" customHeight="1" x14ac:dyDescent="0.25">
      <c r="A78" s="2"/>
      <c r="B78" s="2"/>
      <c r="C78" s="2"/>
      <c r="D78" s="2"/>
      <c r="E78" s="109"/>
      <c r="F78" s="109"/>
      <c r="G78" s="14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hidden="1" customHeight="1" x14ac:dyDescent="0.25">
      <c r="A79" s="2"/>
      <c r="B79" s="2"/>
      <c r="C79" s="2"/>
      <c r="D79" s="2"/>
      <c r="E79" s="109"/>
      <c r="F79" s="109"/>
      <c r="G79" s="14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hidden="1" customHeight="1" x14ac:dyDescent="0.25">
      <c r="A80" s="2"/>
      <c r="B80" s="2"/>
      <c r="C80" s="2"/>
      <c r="D80" s="2"/>
      <c r="E80" s="109"/>
      <c r="F80" s="109"/>
      <c r="G80" s="14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hidden="1" customHeight="1" x14ac:dyDescent="0.25">
      <c r="A81" s="2"/>
      <c r="B81" s="2"/>
      <c r="C81" s="2"/>
      <c r="D81" s="2"/>
      <c r="E81" s="109"/>
      <c r="F81" s="109"/>
      <c r="G81" s="14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hidden="1" customHeight="1" x14ac:dyDescent="0.25">
      <c r="A82" s="2"/>
      <c r="B82" s="2"/>
      <c r="C82" s="2"/>
      <c r="D82" s="2"/>
      <c r="E82" s="109"/>
      <c r="F82" s="109"/>
      <c r="G82" s="14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hidden="1" customHeight="1" x14ac:dyDescent="0.25">
      <c r="A83" s="2"/>
      <c r="B83" s="2"/>
      <c r="C83" s="2"/>
      <c r="D83" s="2"/>
      <c r="E83" s="109"/>
      <c r="F83" s="109"/>
      <c r="G83" s="14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hidden="1" customHeight="1" x14ac:dyDescent="0.25">
      <c r="A84" s="2"/>
      <c r="B84" s="2"/>
      <c r="C84" s="2"/>
      <c r="D84" s="2"/>
      <c r="E84" s="109"/>
      <c r="F84" s="109"/>
      <c r="G84" s="14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hidden="1" customHeight="1" x14ac:dyDescent="0.25">
      <c r="A85" s="2"/>
      <c r="B85" s="2"/>
      <c r="C85" s="2"/>
      <c r="D85" s="2"/>
      <c r="E85" s="109"/>
      <c r="F85" s="109"/>
      <c r="G85" s="14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hidden="1" customHeight="1" x14ac:dyDescent="0.25">
      <c r="A86" s="2"/>
      <c r="B86" s="2"/>
      <c r="C86" s="2"/>
      <c r="D86" s="2"/>
      <c r="E86" s="109"/>
      <c r="F86" s="109"/>
      <c r="G86" s="14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hidden="1" customHeight="1" x14ac:dyDescent="0.25">
      <c r="A87" s="2"/>
      <c r="B87" s="2"/>
      <c r="C87" s="2"/>
      <c r="D87" s="2"/>
      <c r="E87" s="109"/>
      <c r="F87" s="109"/>
      <c r="G87" s="14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hidden="1" customHeight="1" x14ac:dyDescent="0.25">
      <c r="A88" s="2"/>
      <c r="B88" s="2"/>
      <c r="C88" s="2"/>
      <c r="D88" s="2"/>
      <c r="E88" s="109"/>
      <c r="F88" s="109"/>
      <c r="G88" s="14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hidden="1" customHeight="1" x14ac:dyDescent="0.25">
      <c r="A89" s="2"/>
      <c r="B89" s="2"/>
      <c r="C89" s="2"/>
      <c r="D89" s="2"/>
      <c r="E89" s="109"/>
      <c r="F89" s="109"/>
      <c r="G89" s="14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hidden="1" customHeight="1" x14ac:dyDescent="0.25">
      <c r="A90" s="2"/>
      <c r="B90" s="2"/>
      <c r="C90" s="2"/>
      <c r="D90" s="2"/>
      <c r="E90" s="109"/>
      <c r="F90" s="109"/>
      <c r="G90" s="14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hidden="1" customHeight="1" x14ac:dyDescent="0.25">
      <c r="A91" s="2"/>
      <c r="B91" s="2"/>
      <c r="C91" s="2"/>
      <c r="D91" s="2"/>
      <c r="E91" s="109"/>
      <c r="F91" s="109"/>
      <c r="G91" s="14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hidden="1" customHeight="1" x14ac:dyDescent="0.25">
      <c r="A92" s="2"/>
      <c r="B92" s="2"/>
      <c r="C92" s="2"/>
      <c r="D92" s="2"/>
      <c r="E92" s="109"/>
      <c r="F92" s="109"/>
      <c r="G92" s="14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hidden="1" customHeight="1" x14ac:dyDescent="0.25">
      <c r="A93" s="2"/>
      <c r="B93" s="2"/>
      <c r="C93" s="2"/>
      <c r="D93" s="2"/>
      <c r="E93" s="109"/>
      <c r="F93" s="109"/>
      <c r="G93" s="14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hidden="1" customHeight="1" x14ac:dyDescent="0.25">
      <c r="A94" s="2"/>
      <c r="B94" s="2"/>
      <c r="C94" s="2"/>
      <c r="D94" s="2"/>
      <c r="E94" s="109"/>
      <c r="F94" s="109"/>
      <c r="G94" s="14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hidden="1" customHeight="1" x14ac:dyDescent="0.25">
      <c r="A95" s="2"/>
      <c r="B95" s="2"/>
      <c r="C95" s="2"/>
      <c r="D95" s="2"/>
      <c r="E95" s="109"/>
      <c r="F95" s="109"/>
      <c r="G95" s="14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hidden="1" customHeight="1" x14ac:dyDescent="0.25">
      <c r="A96" s="2"/>
      <c r="B96" s="2"/>
      <c r="C96" s="2"/>
      <c r="D96" s="2"/>
      <c r="E96" s="109"/>
      <c r="F96" s="109"/>
      <c r="G96" s="14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hidden="1" customHeight="1" x14ac:dyDescent="0.25">
      <c r="A97" s="2"/>
      <c r="B97" s="2"/>
      <c r="C97" s="2"/>
      <c r="D97" s="2"/>
      <c r="E97" s="109"/>
      <c r="F97" s="109"/>
      <c r="G97" s="14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hidden="1" customHeight="1" x14ac:dyDescent="0.25">
      <c r="A98" s="2"/>
      <c r="B98" s="2"/>
      <c r="C98" s="2"/>
      <c r="D98" s="2"/>
      <c r="E98" s="109"/>
      <c r="F98" s="109"/>
      <c r="G98" s="14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hidden="1" customHeight="1" x14ac:dyDescent="0.25">
      <c r="A99" s="2"/>
      <c r="B99" s="2"/>
      <c r="C99" s="2"/>
      <c r="D99" s="2"/>
      <c r="E99" s="109"/>
      <c r="F99" s="109"/>
      <c r="G99" s="14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hidden="1" customHeight="1" x14ac:dyDescent="0.25">
      <c r="A100" s="2"/>
      <c r="B100" s="2"/>
      <c r="C100" s="2"/>
      <c r="D100" s="2"/>
      <c r="E100" s="109"/>
      <c r="F100" s="109"/>
      <c r="G100" s="14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hidden="1" customHeight="1" x14ac:dyDescent="0.25">
      <c r="A101" s="2"/>
      <c r="B101" s="2"/>
      <c r="C101" s="2"/>
      <c r="D101" s="2"/>
      <c r="E101" s="109"/>
      <c r="F101" s="109"/>
      <c r="G101" s="14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hidden="1" customHeight="1" x14ac:dyDescent="0.25">
      <c r="A102" s="2"/>
      <c r="B102" s="2"/>
      <c r="C102" s="2"/>
      <c r="D102" s="2"/>
      <c r="E102" s="109"/>
      <c r="F102" s="109"/>
      <c r="G102" s="14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hidden="1" customHeight="1" x14ac:dyDescent="0.25">
      <c r="A103" s="2"/>
      <c r="B103" s="2"/>
      <c r="C103" s="2"/>
      <c r="D103" s="2"/>
      <c r="E103" s="109"/>
      <c r="F103" s="109"/>
      <c r="G103" s="14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hidden="1" customHeight="1" x14ac:dyDescent="0.25">
      <c r="A104" s="2"/>
      <c r="B104" s="2"/>
      <c r="C104" s="2"/>
      <c r="D104" s="2"/>
      <c r="E104" s="109"/>
      <c r="F104" s="109"/>
      <c r="G104" s="14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hidden="1" customHeight="1" x14ac:dyDescent="0.25">
      <c r="A105" s="2"/>
      <c r="B105" s="2"/>
      <c r="C105" s="2"/>
      <c r="D105" s="2"/>
      <c r="E105" s="109"/>
      <c r="F105" s="109"/>
      <c r="G105" s="14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hidden="1" customHeight="1" x14ac:dyDescent="0.25">
      <c r="A106" s="2"/>
      <c r="B106" s="2"/>
      <c r="C106" s="2"/>
      <c r="D106" s="2"/>
      <c r="E106" s="109"/>
      <c r="F106" s="109"/>
      <c r="G106" s="14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hidden="1" customHeight="1" x14ac:dyDescent="0.25">
      <c r="A107" s="2"/>
      <c r="B107" s="2"/>
      <c r="C107" s="2"/>
      <c r="D107" s="2"/>
      <c r="E107" s="109"/>
      <c r="F107" s="109"/>
      <c r="G107" s="14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hidden="1" customHeight="1" x14ac:dyDescent="0.25">
      <c r="A108" s="2"/>
      <c r="B108" s="2"/>
      <c r="C108" s="2"/>
      <c r="D108" s="2"/>
      <c r="E108" s="109"/>
      <c r="F108" s="109"/>
      <c r="G108" s="14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hidden="1" customHeight="1" x14ac:dyDescent="0.25">
      <c r="A109" s="2"/>
      <c r="B109" s="2"/>
      <c r="C109" s="2"/>
      <c r="D109" s="2"/>
      <c r="E109" s="109"/>
      <c r="F109" s="109"/>
      <c r="G109" s="14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hidden="1" customHeight="1" x14ac:dyDescent="0.25">
      <c r="A110" s="2"/>
      <c r="B110" s="2"/>
      <c r="C110" s="2"/>
      <c r="D110" s="2"/>
      <c r="E110" s="109"/>
      <c r="F110" s="109"/>
      <c r="G110" s="14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hidden="1" customHeight="1" x14ac:dyDescent="0.25">
      <c r="A111" s="2"/>
      <c r="B111" s="2"/>
      <c r="C111" s="2"/>
      <c r="D111" s="2"/>
      <c r="E111" s="109"/>
      <c r="F111" s="109"/>
      <c r="G111" s="14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hidden="1" customHeight="1" x14ac:dyDescent="0.25">
      <c r="A112" s="2"/>
      <c r="B112" s="2"/>
      <c r="C112" s="2"/>
      <c r="D112" s="2"/>
      <c r="E112" s="109"/>
      <c r="F112" s="109"/>
      <c r="G112" s="14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hidden="1" customHeight="1" x14ac:dyDescent="0.25">
      <c r="A113" s="2"/>
      <c r="B113" s="2"/>
      <c r="C113" s="2"/>
      <c r="D113" s="2"/>
      <c r="E113" s="109"/>
      <c r="F113" s="109"/>
      <c r="G113" s="14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hidden="1" customHeight="1" x14ac:dyDescent="0.25">
      <c r="A114" s="2"/>
      <c r="B114" s="2"/>
      <c r="C114" s="2"/>
      <c r="D114" s="2"/>
      <c r="E114" s="109"/>
      <c r="F114" s="109"/>
      <c r="G114" s="14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hidden="1" customHeight="1" x14ac:dyDescent="0.25">
      <c r="A115" s="2"/>
      <c r="B115" s="2"/>
      <c r="C115" s="2"/>
      <c r="D115" s="2"/>
      <c r="E115" s="109"/>
      <c r="F115" s="109"/>
      <c r="G115" s="14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hidden="1" customHeight="1" x14ac:dyDescent="0.25">
      <c r="A116" s="2"/>
      <c r="B116" s="2"/>
      <c r="C116" s="2"/>
      <c r="D116" s="2"/>
      <c r="E116" s="109"/>
      <c r="F116" s="109"/>
      <c r="G116" s="14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hidden="1" customHeight="1" x14ac:dyDescent="0.25">
      <c r="A117" s="2"/>
      <c r="B117" s="2"/>
      <c r="C117" s="2"/>
      <c r="D117" s="2"/>
      <c r="E117" s="109"/>
      <c r="F117" s="109"/>
      <c r="G117" s="14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hidden="1" customHeight="1" x14ac:dyDescent="0.25">
      <c r="A118" s="2"/>
      <c r="B118" s="2"/>
      <c r="C118" s="2"/>
      <c r="D118" s="2"/>
      <c r="E118" s="109"/>
      <c r="F118" s="109"/>
      <c r="G118" s="14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hidden="1" customHeight="1" x14ac:dyDescent="0.25">
      <c r="A119" s="2"/>
      <c r="B119" s="2"/>
      <c r="C119" s="2"/>
      <c r="D119" s="2"/>
      <c r="E119" s="109"/>
      <c r="F119" s="109"/>
      <c r="G119" s="14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hidden="1" customHeight="1" x14ac:dyDescent="0.25">
      <c r="A120" s="2"/>
      <c r="B120" s="2"/>
      <c r="C120" s="2"/>
      <c r="D120" s="2"/>
      <c r="E120" s="109"/>
      <c r="F120" s="109"/>
      <c r="G120" s="14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hidden="1" customHeight="1" x14ac:dyDescent="0.25">
      <c r="A121" s="2"/>
      <c r="B121" s="2"/>
      <c r="C121" s="2"/>
      <c r="D121" s="2"/>
      <c r="E121" s="109"/>
      <c r="F121" s="109"/>
      <c r="G121" s="14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hidden="1" customHeight="1" x14ac:dyDescent="0.25">
      <c r="A122" s="2"/>
      <c r="B122" s="2"/>
      <c r="C122" s="2"/>
      <c r="D122" s="2"/>
      <c r="E122" s="109"/>
      <c r="F122" s="109"/>
      <c r="G122" s="14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hidden="1" customHeight="1" x14ac:dyDescent="0.25">
      <c r="A123" s="2"/>
      <c r="B123" s="2"/>
      <c r="C123" s="2"/>
      <c r="D123" s="2"/>
      <c r="E123" s="109"/>
      <c r="F123" s="109"/>
      <c r="G123" s="14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hidden="1" customHeight="1" x14ac:dyDescent="0.25">
      <c r="A124" s="2"/>
      <c r="B124" s="2"/>
      <c r="C124" s="2"/>
      <c r="D124" s="2"/>
      <c r="E124" s="109"/>
      <c r="F124" s="109"/>
      <c r="G124" s="14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hidden="1" customHeight="1" x14ac:dyDescent="0.25">
      <c r="A125" s="2"/>
      <c r="B125" s="2"/>
      <c r="C125" s="2"/>
      <c r="D125" s="2"/>
      <c r="E125" s="109"/>
      <c r="F125" s="109"/>
      <c r="G125" s="14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hidden="1" customHeight="1" x14ac:dyDescent="0.25">
      <c r="A126" s="2"/>
      <c r="B126" s="2"/>
      <c r="C126" s="2"/>
      <c r="D126" s="2"/>
      <c r="E126" s="109"/>
      <c r="F126" s="109"/>
      <c r="G126" s="14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hidden="1" customHeight="1" x14ac:dyDescent="0.25">
      <c r="A127" s="2"/>
      <c r="B127" s="2"/>
      <c r="C127" s="2"/>
      <c r="D127" s="2"/>
      <c r="E127" s="109"/>
      <c r="F127" s="109"/>
      <c r="G127" s="14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hidden="1" customHeight="1" x14ac:dyDescent="0.25">
      <c r="A128" s="2"/>
      <c r="B128" s="2"/>
      <c r="C128" s="2"/>
      <c r="D128" s="2"/>
      <c r="E128" s="109"/>
      <c r="F128" s="109"/>
      <c r="G128" s="14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hidden="1" customHeight="1" x14ac:dyDescent="0.25">
      <c r="A129" s="2"/>
      <c r="B129" s="2"/>
      <c r="C129" s="2"/>
      <c r="D129" s="2"/>
      <c r="E129" s="109"/>
      <c r="F129" s="109"/>
      <c r="G129" s="14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hidden="1" customHeight="1" x14ac:dyDescent="0.25">
      <c r="A130" s="2"/>
      <c r="B130" s="2"/>
      <c r="C130" s="2"/>
      <c r="D130" s="2"/>
      <c r="E130" s="109"/>
      <c r="F130" s="109"/>
      <c r="G130" s="14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hidden="1" customHeight="1" x14ac:dyDescent="0.25">
      <c r="A131" s="2"/>
      <c r="B131" s="2"/>
      <c r="C131" s="2"/>
      <c r="D131" s="2"/>
      <c r="E131" s="109"/>
      <c r="F131" s="109"/>
      <c r="G131" s="14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hidden="1" customHeight="1" x14ac:dyDescent="0.25">
      <c r="A132" s="2"/>
      <c r="B132" s="2"/>
      <c r="C132" s="2"/>
      <c r="D132" s="2"/>
      <c r="E132" s="109"/>
      <c r="F132" s="109"/>
      <c r="G132" s="14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hidden="1" customHeight="1" x14ac:dyDescent="0.25">
      <c r="A133" s="2"/>
      <c r="B133" s="2"/>
      <c r="C133" s="2"/>
      <c r="D133" s="2"/>
      <c r="E133" s="109"/>
      <c r="F133" s="109"/>
      <c r="G133" s="14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hidden="1" customHeight="1" x14ac:dyDescent="0.25">
      <c r="A134" s="2"/>
      <c r="B134" s="2"/>
      <c r="C134" s="2"/>
      <c r="D134" s="2"/>
      <c r="E134" s="109"/>
      <c r="F134" s="109"/>
      <c r="G134" s="14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hidden="1" customHeight="1" x14ac:dyDescent="0.25">
      <c r="A135" s="2"/>
      <c r="B135" s="2"/>
      <c r="C135" s="2"/>
      <c r="D135" s="2"/>
      <c r="E135" s="109"/>
      <c r="F135" s="109"/>
      <c r="G135" s="14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hidden="1" customHeight="1" x14ac:dyDescent="0.25">
      <c r="A136" s="2"/>
      <c r="B136" s="2"/>
      <c r="C136" s="2"/>
      <c r="D136" s="2"/>
      <c r="E136" s="109"/>
      <c r="F136" s="109"/>
      <c r="G136" s="14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hidden="1" customHeight="1" x14ac:dyDescent="0.25">
      <c r="A137" s="2"/>
      <c r="B137" s="2"/>
      <c r="C137" s="2"/>
      <c r="D137" s="2"/>
      <c r="E137" s="109"/>
      <c r="F137" s="109"/>
      <c r="G137" s="14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hidden="1" customHeight="1" x14ac:dyDescent="0.25">
      <c r="A138" s="2"/>
      <c r="B138" s="2"/>
      <c r="C138" s="2"/>
      <c r="D138" s="2"/>
      <c r="E138" s="109"/>
      <c r="F138" s="109"/>
      <c r="G138" s="14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hidden="1" customHeight="1" x14ac:dyDescent="0.25">
      <c r="A139" s="2"/>
      <c r="B139" s="2"/>
      <c r="C139" s="2"/>
      <c r="D139" s="2"/>
      <c r="E139" s="109"/>
      <c r="F139" s="109"/>
      <c r="G139" s="14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hidden="1" customHeight="1" x14ac:dyDescent="0.25">
      <c r="A140" s="2"/>
      <c r="B140" s="2"/>
      <c r="C140" s="2"/>
      <c r="D140" s="2"/>
      <c r="E140" s="109"/>
      <c r="F140" s="109"/>
      <c r="G140" s="14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hidden="1" customHeight="1" x14ac:dyDescent="0.25">
      <c r="A141" s="2"/>
      <c r="B141" s="2"/>
      <c r="C141" s="2"/>
      <c r="D141" s="2"/>
      <c r="E141" s="109"/>
      <c r="F141" s="109"/>
      <c r="G141" s="14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hidden="1" customHeight="1" x14ac:dyDescent="0.25">
      <c r="A142" s="2"/>
      <c r="B142" s="2"/>
      <c r="C142" s="2"/>
      <c r="D142" s="2"/>
      <c r="E142" s="109"/>
      <c r="F142" s="109"/>
      <c r="G142" s="14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hidden="1" customHeight="1" x14ac:dyDescent="0.25">
      <c r="A143" s="2"/>
      <c r="B143" s="2"/>
      <c r="C143" s="2"/>
      <c r="D143" s="2"/>
      <c r="E143" s="109"/>
      <c r="F143" s="109"/>
      <c r="G143" s="14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hidden="1" customHeight="1" x14ac:dyDescent="0.25">
      <c r="A144" s="2"/>
      <c r="B144" s="2"/>
      <c r="C144" s="2"/>
      <c r="D144" s="2"/>
      <c r="E144" s="109"/>
      <c r="F144" s="109"/>
      <c r="G144" s="14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hidden="1" customHeight="1" x14ac:dyDescent="0.25">
      <c r="A145" s="2"/>
      <c r="B145" s="2"/>
      <c r="C145" s="2"/>
      <c r="D145" s="2"/>
      <c r="E145" s="109"/>
      <c r="F145" s="109"/>
      <c r="G145" s="14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hidden="1" customHeight="1" x14ac:dyDescent="0.25">
      <c r="A146" s="2"/>
      <c r="B146" s="2"/>
      <c r="C146" s="2"/>
      <c r="D146" s="2"/>
      <c r="E146" s="109"/>
      <c r="F146" s="109"/>
      <c r="G146" s="14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hidden="1" customHeight="1" x14ac:dyDescent="0.25">
      <c r="A147" s="2"/>
      <c r="B147" s="2"/>
      <c r="C147" s="2"/>
      <c r="D147" s="2"/>
      <c r="E147" s="109"/>
      <c r="F147" s="109"/>
      <c r="G147" s="14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hidden="1" customHeight="1" x14ac:dyDescent="0.25">
      <c r="A148" s="2"/>
      <c r="B148" s="2"/>
      <c r="C148" s="2"/>
      <c r="D148" s="2"/>
      <c r="E148" s="109"/>
      <c r="F148" s="109"/>
      <c r="G148" s="14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hidden="1" customHeight="1" x14ac:dyDescent="0.25">
      <c r="A149" s="2"/>
      <c r="B149" s="2"/>
      <c r="C149" s="2"/>
      <c r="D149" s="2"/>
      <c r="E149" s="109"/>
      <c r="F149" s="109"/>
      <c r="G149" s="14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hidden="1" customHeight="1" x14ac:dyDescent="0.25">
      <c r="A150" s="2"/>
      <c r="B150" s="2"/>
      <c r="C150" s="2"/>
      <c r="D150" s="2"/>
      <c r="E150" s="109"/>
      <c r="F150" s="109"/>
      <c r="G150" s="14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hidden="1" customHeight="1" x14ac:dyDescent="0.25">
      <c r="A151" s="2"/>
      <c r="B151" s="2"/>
      <c r="C151" s="2"/>
      <c r="D151" s="2"/>
      <c r="E151" s="109"/>
      <c r="F151" s="109"/>
      <c r="G151" s="14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hidden="1" customHeight="1" x14ac:dyDescent="0.25">
      <c r="A152" s="2"/>
      <c r="B152" s="2"/>
      <c r="C152" s="2"/>
      <c r="D152" s="2"/>
      <c r="E152" s="109"/>
      <c r="F152" s="109"/>
      <c r="G152" s="14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hidden="1" customHeight="1" x14ac:dyDescent="0.25">
      <c r="A153" s="2"/>
      <c r="B153" s="2"/>
      <c r="C153" s="2"/>
      <c r="D153" s="2"/>
      <c r="E153" s="109"/>
      <c r="F153" s="109"/>
      <c r="G153" s="14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hidden="1" customHeight="1" x14ac:dyDescent="0.25">
      <c r="A154" s="2"/>
      <c r="B154" s="2"/>
      <c r="C154" s="2"/>
      <c r="D154" s="2"/>
      <c r="E154" s="109"/>
      <c r="F154" s="109"/>
      <c r="G154" s="14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hidden="1" customHeight="1" x14ac:dyDescent="0.25">
      <c r="A155" s="2"/>
      <c r="B155" s="2"/>
      <c r="C155" s="2"/>
      <c r="D155" s="2"/>
      <c r="E155" s="109"/>
      <c r="F155" s="109"/>
      <c r="G155" s="14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hidden="1" customHeight="1" x14ac:dyDescent="0.25">
      <c r="A156" s="2"/>
      <c r="B156" s="2"/>
      <c r="C156" s="2"/>
      <c r="D156" s="2"/>
      <c r="E156" s="109"/>
      <c r="F156" s="109"/>
      <c r="G156" s="14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hidden="1" customHeight="1" x14ac:dyDescent="0.25">
      <c r="A157" s="2"/>
      <c r="B157" s="2"/>
      <c r="C157" s="2"/>
      <c r="D157" s="2"/>
      <c r="E157" s="109"/>
      <c r="F157" s="109"/>
      <c r="G157" s="14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hidden="1" customHeight="1" x14ac:dyDescent="0.25">
      <c r="A158" s="2"/>
      <c r="B158" s="2"/>
      <c r="C158" s="2"/>
      <c r="D158" s="2"/>
      <c r="E158" s="109"/>
      <c r="F158" s="109"/>
      <c r="G158" s="14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hidden="1" customHeight="1" x14ac:dyDescent="0.25">
      <c r="A159" s="2"/>
      <c r="B159" s="2"/>
      <c r="C159" s="2"/>
      <c r="D159" s="2"/>
      <c r="E159" s="109"/>
      <c r="F159" s="109"/>
      <c r="G159" s="14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5.75" hidden="1" customHeight="1" x14ac:dyDescent="0.25">
      <c r="A160" s="2"/>
      <c r="B160" s="2"/>
      <c r="C160" s="2"/>
      <c r="D160" s="2"/>
      <c r="E160" s="109"/>
      <c r="F160" s="109"/>
      <c r="G160" s="14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5.75" hidden="1" customHeight="1" x14ac:dyDescent="0.25">
      <c r="A161" s="2"/>
      <c r="B161" s="2"/>
      <c r="C161" s="2"/>
      <c r="D161" s="2"/>
      <c r="E161" s="109"/>
      <c r="F161" s="109"/>
      <c r="G161" s="14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5.75" hidden="1" customHeight="1" x14ac:dyDescent="0.25">
      <c r="A162" s="2"/>
      <c r="B162" s="2"/>
      <c r="C162" s="2"/>
      <c r="D162" s="2"/>
      <c r="E162" s="109"/>
      <c r="F162" s="109"/>
      <c r="G162" s="14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5.75" hidden="1" customHeight="1" x14ac:dyDescent="0.25">
      <c r="A163" s="2"/>
      <c r="B163" s="2"/>
      <c r="C163" s="2"/>
      <c r="D163" s="2"/>
      <c r="E163" s="109"/>
      <c r="F163" s="109"/>
      <c r="G163" s="14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5.75" hidden="1" customHeight="1" x14ac:dyDescent="0.25">
      <c r="A164" s="2"/>
      <c r="B164" s="2"/>
      <c r="C164" s="2"/>
      <c r="D164" s="2"/>
      <c r="E164" s="109"/>
      <c r="F164" s="109"/>
      <c r="G164" s="14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5.75" hidden="1" customHeight="1" x14ac:dyDescent="0.25">
      <c r="A165" s="2"/>
      <c r="B165" s="2"/>
      <c r="C165" s="2"/>
      <c r="D165" s="2"/>
      <c r="E165" s="109"/>
      <c r="F165" s="109"/>
      <c r="G165" s="14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5.75" hidden="1" customHeight="1" x14ac:dyDescent="0.25">
      <c r="A166" s="2"/>
      <c r="B166" s="2"/>
      <c r="C166" s="2"/>
      <c r="D166" s="2"/>
      <c r="E166" s="109"/>
      <c r="F166" s="109"/>
      <c r="G166" s="14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5.75" hidden="1" customHeight="1" x14ac:dyDescent="0.25">
      <c r="A167" s="2"/>
      <c r="B167" s="2"/>
      <c r="C167" s="2"/>
      <c r="D167" s="2"/>
      <c r="E167" s="109"/>
      <c r="F167" s="109"/>
      <c r="G167" s="14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5.75" hidden="1" customHeight="1" x14ac:dyDescent="0.25">
      <c r="A168" s="2"/>
      <c r="B168" s="2"/>
      <c r="C168" s="2"/>
      <c r="D168" s="2"/>
      <c r="E168" s="109"/>
      <c r="F168" s="109"/>
      <c r="G168" s="14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5.75" hidden="1" customHeight="1" x14ac:dyDescent="0.25">
      <c r="A169" s="2"/>
      <c r="B169" s="2"/>
      <c r="C169" s="2"/>
      <c r="D169" s="2"/>
      <c r="E169" s="109"/>
      <c r="F169" s="109"/>
      <c r="G169" s="14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5.75" hidden="1" customHeight="1" x14ac:dyDescent="0.25">
      <c r="A170" s="2"/>
      <c r="B170" s="2"/>
      <c r="C170" s="2"/>
      <c r="D170" s="2"/>
      <c r="E170" s="109"/>
      <c r="F170" s="109"/>
      <c r="G170" s="14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5.75" hidden="1" customHeight="1" x14ac:dyDescent="0.25">
      <c r="A171" s="2"/>
      <c r="B171" s="2"/>
      <c r="C171" s="2"/>
      <c r="D171" s="2"/>
      <c r="E171" s="109"/>
      <c r="F171" s="109"/>
      <c r="G171" s="14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5.75" hidden="1" customHeight="1" x14ac:dyDescent="0.25">
      <c r="A172" s="2"/>
      <c r="B172" s="2"/>
      <c r="C172" s="2"/>
      <c r="D172" s="2"/>
      <c r="E172" s="109"/>
      <c r="F172" s="109"/>
      <c r="G172" s="14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5.75" hidden="1" customHeight="1" x14ac:dyDescent="0.25">
      <c r="A173" s="2"/>
      <c r="B173" s="2"/>
      <c r="C173" s="2"/>
      <c r="D173" s="2"/>
      <c r="E173" s="109"/>
      <c r="F173" s="109"/>
      <c r="G173" s="14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hidden="1" customHeight="1" x14ac:dyDescent="0.25">
      <c r="A174" s="2"/>
      <c r="B174" s="2"/>
      <c r="C174" s="2"/>
      <c r="D174" s="2"/>
      <c r="E174" s="109"/>
      <c r="F174" s="109"/>
      <c r="G174" s="14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hidden="1" customHeight="1" x14ac:dyDescent="0.25">
      <c r="A175" s="2"/>
      <c r="B175" s="2"/>
      <c r="C175" s="2"/>
      <c r="D175" s="2"/>
      <c r="E175" s="109"/>
      <c r="F175" s="109"/>
      <c r="G175" s="14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hidden="1" customHeight="1" x14ac:dyDescent="0.25">
      <c r="A176" s="2"/>
      <c r="B176" s="2"/>
      <c r="C176" s="2"/>
      <c r="D176" s="2"/>
      <c r="E176" s="109"/>
      <c r="F176" s="109"/>
      <c r="G176" s="14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5.75" hidden="1" customHeight="1" x14ac:dyDescent="0.25">
      <c r="A177" s="2"/>
      <c r="B177" s="2"/>
      <c r="C177" s="2"/>
      <c r="D177" s="2"/>
      <c r="E177" s="109"/>
      <c r="F177" s="109"/>
      <c r="G177" s="14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5.75" hidden="1" customHeight="1" x14ac:dyDescent="0.25">
      <c r="A178" s="2"/>
      <c r="B178" s="2"/>
      <c r="C178" s="2"/>
      <c r="D178" s="2"/>
      <c r="E178" s="109"/>
      <c r="F178" s="109"/>
      <c r="G178" s="14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5.75" hidden="1" customHeight="1" x14ac:dyDescent="0.25">
      <c r="A179" s="2"/>
      <c r="B179" s="2"/>
      <c r="C179" s="2"/>
      <c r="D179" s="2"/>
      <c r="E179" s="109"/>
      <c r="F179" s="109"/>
      <c r="G179" s="14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5.75" hidden="1" customHeight="1" x14ac:dyDescent="0.25">
      <c r="A180" s="2"/>
      <c r="B180" s="2"/>
      <c r="C180" s="2"/>
      <c r="D180" s="2"/>
      <c r="E180" s="109"/>
      <c r="F180" s="109"/>
      <c r="G180" s="14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5.75" hidden="1" customHeight="1" x14ac:dyDescent="0.25">
      <c r="A181" s="2"/>
      <c r="B181" s="2"/>
      <c r="C181" s="2"/>
      <c r="D181" s="2"/>
      <c r="E181" s="109"/>
      <c r="F181" s="109"/>
      <c r="G181" s="14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5.75" hidden="1" customHeight="1" x14ac:dyDescent="0.25">
      <c r="A182" s="2"/>
      <c r="B182" s="2"/>
      <c r="C182" s="2"/>
      <c r="D182" s="2"/>
      <c r="E182" s="109"/>
      <c r="F182" s="109"/>
      <c r="G182" s="14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5.75" hidden="1" customHeight="1" x14ac:dyDescent="0.25">
      <c r="A183" s="2"/>
      <c r="B183" s="2"/>
      <c r="C183" s="2"/>
      <c r="D183" s="2"/>
      <c r="E183" s="109"/>
      <c r="F183" s="109"/>
      <c r="G183" s="14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5.75" hidden="1" customHeight="1" x14ac:dyDescent="0.25">
      <c r="A184" s="2"/>
      <c r="B184" s="2"/>
      <c r="C184" s="2"/>
      <c r="D184" s="2"/>
      <c r="E184" s="109"/>
      <c r="F184" s="109"/>
      <c r="G184" s="14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5.75" hidden="1" customHeight="1" x14ac:dyDescent="0.25">
      <c r="A185" s="2"/>
      <c r="B185" s="2"/>
      <c r="C185" s="2"/>
      <c r="D185" s="2"/>
      <c r="E185" s="109"/>
      <c r="F185" s="109"/>
      <c r="G185" s="14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5.75" hidden="1" customHeight="1" x14ac:dyDescent="0.25">
      <c r="A186" s="2"/>
      <c r="B186" s="2"/>
      <c r="C186" s="2"/>
      <c r="D186" s="2"/>
      <c r="E186" s="109"/>
      <c r="F186" s="109"/>
      <c r="G186" s="14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5.75" hidden="1" customHeight="1" x14ac:dyDescent="0.25">
      <c r="A187" s="2"/>
      <c r="B187" s="2"/>
      <c r="C187" s="2"/>
      <c r="D187" s="2"/>
      <c r="E187" s="109"/>
      <c r="F187" s="109"/>
      <c r="G187" s="14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5.75" hidden="1" customHeight="1" x14ac:dyDescent="0.25">
      <c r="A188" s="2"/>
      <c r="B188" s="2"/>
      <c r="C188" s="2"/>
      <c r="D188" s="2"/>
      <c r="E188" s="109"/>
      <c r="F188" s="109"/>
      <c r="G188" s="14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5.75" hidden="1" customHeight="1" x14ac:dyDescent="0.25">
      <c r="A189" s="2"/>
      <c r="B189" s="2"/>
      <c r="C189" s="2"/>
      <c r="D189" s="2"/>
      <c r="E189" s="109"/>
      <c r="F189" s="109"/>
      <c r="G189" s="14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5.75" hidden="1" customHeight="1" x14ac:dyDescent="0.25">
      <c r="A190" s="2"/>
      <c r="B190" s="2"/>
      <c r="C190" s="2"/>
      <c r="D190" s="2"/>
      <c r="E190" s="109"/>
      <c r="F190" s="109"/>
      <c r="G190" s="14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5.75" hidden="1" customHeight="1" x14ac:dyDescent="0.25">
      <c r="A191" s="2"/>
      <c r="B191" s="2"/>
      <c r="C191" s="2"/>
      <c r="D191" s="2"/>
      <c r="E191" s="109"/>
      <c r="F191" s="109"/>
      <c r="G191" s="14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5.75" hidden="1" customHeight="1" x14ac:dyDescent="0.25">
      <c r="A192" s="2"/>
      <c r="B192" s="2"/>
      <c r="C192" s="2"/>
      <c r="D192" s="2"/>
      <c r="E192" s="109"/>
      <c r="F192" s="109"/>
      <c r="G192" s="14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.75" hidden="1" customHeight="1" x14ac:dyDescent="0.25">
      <c r="A193" s="2"/>
      <c r="B193" s="2"/>
      <c r="C193" s="2"/>
      <c r="D193" s="2"/>
      <c r="E193" s="109"/>
      <c r="F193" s="109"/>
      <c r="G193" s="14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5.75" hidden="1" customHeight="1" x14ac:dyDescent="0.25">
      <c r="A194" s="2"/>
      <c r="B194" s="2"/>
      <c r="C194" s="2"/>
      <c r="D194" s="2"/>
      <c r="E194" s="109"/>
      <c r="F194" s="109"/>
      <c r="G194" s="14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5.75" hidden="1" customHeight="1" x14ac:dyDescent="0.25">
      <c r="A195" s="2"/>
      <c r="B195" s="2"/>
      <c r="C195" s="2"/>
      <c r="D195" s="2"/>
      <c r="E195" s="109"/>
      <c r="F195" s="109"/>
      <c r="G195" s="14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5.75" hidden="1" customHeight="1" x14ac:dyDescent="0.25">
      <c r="A196" s="2"/>
      <c r="B196" s="2"/>
      <c r="C196" s="2"/>
      <c r="D196" s="2"/>
      <c r="E196" s="109"/>
      <c r="F196" s="109"/>
      <c r="G196" s="14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5.75" hidden="1" customHeight="1" x14ac:dyDescent="0.25">
      <c r="A197" s="2"/>
      <c r="B197" s="2"/>
      <c r="C197" s="2"/>
      <c r="D197" s="2"/>
      <c r="E197" s="109"/>
      <c r="F197" s="109"/>
      <c r="G197" s="14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5.75" hidden="1" customHeight="1" x14ac:dyDescent="0.25">
      <c r="A198" s="2"/>
      <c r="B198" s="2"/>
      <c r="C198" s="2"/>
      <c r="D198" s="2"/>
      <c r="E198" s="109"/>
      <c r="F198" s="109"/>
      <c r="G198" s="14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5.75" hidden="1" customHeight="1" x14ac:dyDescent="0.25">
      <c r="A199" s="2"/>
      <c r="B199" s="2"/>
      <c r="C199" s="2"/>
      <c r="D199" s="2"/>
      <c r="E199" s="109"/>
      <c r="F199" s="109"/>
      <c r="G199" s="14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5.75" hidden="1" customHeight="1" x14ac:dyDescent="0.25">
      <c r="A200" s="2"/>
      <c r="B200" s="2"/>
      <c r="C200" s="2"/>
      <c r="D200" s="2"/>
      <c r="E200" s="109"/>
      <c r="F200" s="109"/>
      <c r="G200" s="14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5.75" hidden="1" customHeight="1" x14ac:dyDescent="0.25">
      <c r="A201" s="2"/>
      <c r="B201" s="2"/>
      <c r="C201" s="2"/>
      <c r="D201" s="2"/>
      <c r="E201" s="109"/>
      <c r="F201" s="109"/>
      <c r="G201" s="14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5.75" hidden="1" customHeight="1" x14ac:dyDescent="0.25">
      <c r="A202" s="2"/>
      <c r="B202" s="2"/>
      <c r="C202" s="2"/>
      <c r="D202" s="2"/>
      <c r="E202" s="109"/>
      <c r="F202" s="109"/>
      <c r="G202" s="14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5.75" hidden="1" customHeight="1" x14ac:dyDescent="0.25">
      <c r="A203" s="2"/>
      <c r="B203" s="2"/>
      <c r="C203" s="2"/>
      <c r="D203" s="2"/>
      <c r="E203" s="109"/>
      <c r="F203" s="109"/>
      <c r="G203" s="14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5.75" hidden="1" customHeight="1" x14ac:dyDescent="0.25">
      <c r="A204" s="2"/>
      <c r="B204" s="2"/>
      <c r="C204" s="2"/>
      <c r="D204" s="2"/>
      <c r="E204" s="109"/>
      <c r="F204" s="109"/>
      <c r="G204" s="14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5.75" hidden="1" customHeight="1" x14ac:dyDescent="0.25">
      <c r="A205" s="2"/>
      <c r="B205" s="2"/>
      <c r="C205" s="2"/>
      <c r="D205" s="2"/>
      <c r="E205" s="109"/>
      <c r="F205" s="109"/>
      <c r="G205" s="14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5.75" hidden="1" customHeight="1" x14ac:dyDescent="0.25">
      <c r="A206" s="2"/>
      <c r="B206" s="2"/>
      <c r="C206" s="2"/>
      <c r="D206" s="2"/>
      <c r="E206" s="109"/>
      <c r="F206" s="109"/>
      <c r="G206" s="14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5.75" hidden="1" customHeight="1" x14ac:dyDescent="0.25">
      <c r="A207" s="2"/>
      <c r="B207" s="2"/>
      <c r="C207" s="2"/>
      <c r="D207" s="2"/>
      <c r="E207" s="109"/>
      <c r="F207" s="109"/>
      <c r="G207" s="14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5.75" hidden="1" customHeight="1" x14ac:dyDescent="0.25">
      <c r="A208" s="2"/>
      <c r="B208" s="2"/>
      <c r="C208" s="2"/>
      <c r="D208" s="2"/>
      <c r="E208" s="109"/>
      <c r="F208" s="109"/>
      <c r="G208" s="14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5.75" hidden="1" customHeight="1" x14ac:dyDescent="0.25">
      <c r="A209" s="2"/>
      <c r="B209" s="2"/>
      <c r="C209" s="2"/>
      <c r="D209" s="2"/>
      <c r="E209" s="109"/>
      <c r="F209" s="109"/>
      <c r="G209" s="14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5.75" hidden="1" customHeight="1" x14ac:dyDescent="0.25">
      <c r="A210" s="2"/>
      <c r="B210" s="2"/>
      <c r="C210" s="2"/>
      <c r="D210" s="2"/>
      <c r="E210" s="109"/>
      <c r="F210" s="109"/>
      <c r="G210" s="14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5.75" hidden="1" customHeight="1" x14ac:dyDescent="0.25">
      <c r="A211" s="2"/>
      <c r="B211" s="2"/>
      <c r="C211" s="2"/>
      <c r="D211" s="2"/>
      <c r="E211" s="109"/>
      <c r="F211" s="109"/>
      <c r="G211" s="14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5.75" hidden="1" customHeight="1" x14ac:dyDescent="0.25">
      <c r="A212" s="2"/>
      <c r="B212" s="2"/>
      <c r="C212" s="2"/>
      <c r="D212" s="2"/>
      <c r="E212" s="109"/>
      <c r="F212" s="109"/>
      <c r="G212" s="14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5.75" hidden="1" customHeight="1" x14ac:dyDescent="0.25">
      <c r="A213" s="2"/>
      <c r="B213" s="2"/>
      <c r="C213" s="2"/>
      <c r="D213" s="2"/>
      <c r="E213" s="109"/>
      <c r="F213" s="109"/>
      <c r="G213" s="14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5.75" hidden="1" customHeight="1" x14ac:dyDescent="0.25">
      <c r="A214" s="2"/>
      <c r="B214" s="2"/>
      <c r="C214" s="2"/>
      <c r="D214" s="2"/>
      <c r="E214" s="109"/>
      <c r="F214" s="109"/>
      <c r="G214" s="14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5.75" hidden="1" customHeight="1" x14ac:dyDescent="0.25">
      <c r="A215" s="2"/>
      <c r="B215" s="2"/>
      <c r="C215" s="2"/>
      <c r="D215" s="2"/>
      <c r="E215" s="109"/>
      <c r="F215" s="109"/>
      <c r="G215" s="14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5.75" hidden="1" customHeight="1" x14ac:dyDescent="0.25">
      <c r="A216" s="2"/>
      <c r="B216" s="2"/>
      <c r="C216" s="2"/>
      <c r="D216" s="2"/>
      <c r="E216" s="109"/>
      <c r="F216" s="109"/>
      <c r="G216" s="14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5.75" hidden="1" customHeight="1" x14ac:dyDescent="0.25">
      <c r="A217" s="2"/>
      <c r="B217" s="2"/>
      <c r="C217" s="2"/>
      <c r="D217" s="2"/>
      <c r="E217" s="109"/>
      <c r="F217" s="109"/>
      <c r="G217" s="14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5.75" hidden="1" customHeight="1" x14ac:dyDescent="0.25">
      <c r="A218" s="2"/>
      <c r="B218" s="2"/>
      <c r="C218" s="2"/>
      <c r="D218" s="2"/>
      <c r="E218" s="109"/>
      <c r="F218" s="109"/>
      <c r="G218" s="14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5.75" hidden="1" customHeight="1" x14ac:dyDescent="0.25">
      <c r="A219" s="2"/>
      <c r="B219" s="2"/>
      <c r="C219" s="2"/>
      <c r="D219" s="2"/>
      <c r="E219" s="109"/>
      <c r="F219" s="109"/>
      <c r="G219" s="14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5.75" hidden="1" customHeight="1" x14ac:dyDescent="0.25">
      <c r="A220" s="2"/>
      <c r="B220" s="2"/>
      <c r="C220" s="2"/>
      <c r="D220" s="2"/>
      <c r="E220" s="109"/>
      <c r="F220" s="109"/>
      <c r="G220" s="14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5.75" hidden="1" customHeight="1" x14ac:dyDescent="0.25">
      <c r="A221" s="2"/>
      <c r="B221" s="2"/>
      <c r="C221" s="2"/>
      <c r="D221" s="2"/>
      <c r="E221" s="109"/>
      <c r="F221" s="109"/>
      <c r="G221" s="14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5.75" hidden="1" customHeight="1" x14ac:dyDescent="0.25">
      <c r="A222" s="2"/>
      <c r="B222" s="2"/>
      <c r="C222" s="2"/>
      <c r="D222" s="2"/>
      <c r="E222" s="109"/>
      <c r="F222" s="109"/>
      <c r="G222" s="14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.75" hidden="1" customHeight="1" x14ac:dyDescent="0.25">
      <c r="A223" s="2"/>
      <c r="B223" s="2"/>
      <c r="C223" s="2"/>
      <c r="D223" s="2"/>
      <c r="E223" s="109"/>
      <c r="F223" s="109"/>
      <c r="G223" s="14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5.75" hidden="1" customHeight="1" x14ac:dyDescent="0.25">
      <c r="A224" s="2"/>
      <c r="B224" s="2"/>
      <c r="C224" s="2"/>
      <c r="D224" s="2"/>
      <c r="E224" s="109"/>
      <c r="F224" s="109"/>
      <c r="G224" s="14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5.75" hidden="1" customHeight="1" x14ac:dyDescent="0.25">
      <c r="A225" s="2"/>
      <c r="B225" s="2"/>
      <c r="C225" s="2"/>
      <c r="D225" s="2"/>
      <c r="E225" s="109"/>
      <c r="F225" s="109"/>
      <c r="G225" s="14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5.75" hidden="1" customHeight="1" x14ac:dyDescent="0.25">
      <c r="A226" s="2"/>
      <c r="B226" s="2"/>
      <c r="C226" s="2"/>
      <c r="D226" s="2"/>
      <c r="E226" s="109"/>
      <c r="F226" s="109"/>
      <c r="G226" s="14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5.75" hidden="1" customHeight="1" x14ac:dyDescent="0.25">
      <c r="A227" s="2"/>
      <c r="B227" s="2"/>
      <c r="C227" s="2"/>
      <c r="D227" s="2"/>
      <c r="E227" s="109"/>
      <c r="F227" s="109"/>
      <c r="G227" s="14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5.75" hidden="1" customHeight="1" x14ac:dyDescent="0.25">
      <c r="A228" s="2"/>
      <c r="B228" s="2"/>
      <c r="C228" s="2"/>
      <c r="D228" s="2"/>
      <c r="E228" s="109"/>
      <c r="F228" s="109"/>
      <c r="G228" s="14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5.75" hidden="1" customHeight="1" x14ac:dyDescent="0.25">
      <c r="A229" s="2"/>
      <c r="B229" s="2"/>
      <c r="C229" s="2"/>
      <c r="D229" s="2"/>
      <c r="E229" s="109"/>
      <c r="F229" s="109"/>
      <c r="G229" s="14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5.75" hidden="1" customHeight="1" x14ac:dyDescent="0.25">
      <c r="A230" s="2"/>
      <c r="B230" s="2"/>
      <c r="C230" s="2"/>
      <c r="D230" s="2"/>
      <c r="E230" s="109"/>
      <c r="F230" s="109"/>
      <c r="G230" s="14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5.75" hidden="1" customHeight="1" x14ac:dyDescent="0.25">
      <c r="A231" s="2"/>
      <c r="B231" s="2"/>
      <c r="C231" s="2"/>
      <c r="D231" s="2"/>
      <c r="E231" s="109"/>
      <c r="F231" s="109"/>
      <c r="G231" s="14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5.75" hidden="1" customHeight="1" x14ac:dyDescent="0.25">
      <c r="A232" s="2"/>
      <c r="B232" s="2"/>
      <c r="C232" s="2"/>
      <c r="D232" s="2"/>
      <c r="E232" s="109"/>
      <c r="F232" s="109"/>
      <c r="G232" s="14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5.75" hidden="1" customHeight="1" x14ac:dyDescent="0.25">
      <c r="A233" s="2"/>
      <c r="B233" s="2"/>
      <c r="C233" s="2"/>
      <c r="D233" s="2"/>
      <c r="E233" s="109"/>
      <c r="F233" s="109"/>
      <c r="G233" s="14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5.75" hidden="1" customHeight="1" x14ac:dyDescent="0.25">
      <c r="A234" s="2"/>
      <c r="B234" s="2"/>
      <c r="C234" s="2"/>
      <c r="D234" s="2"/>
      <c r="E234" s="109"/>
      <c r="F234" s="109"/>
      <c r="G234" s="14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.75" hidden="1" customHeight="1" x14ac:dyDescent="0.25">
      <c r="A235" s="2"/>
      <c r="B235" s="2"/>
      <c r="C235" s="2"/>
      <c r="D235" s="2"/>
      <c r="E235" s="109"/>
      <c r="F235" s="109"/>
      <c r="G235" s="14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5.75" hidden="1" customHeight="1" x14ac:dyDescent="0.25">
      <c r="A236" s="2"/>
      <c r="B236" s="2"/>
      <c r="C236" s="2"/>
      <c r="D236" s="2"/>
      <c r="E236" s="109"/>
      <c r="F236" s="109"/>
      <c r="G236" s="14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5.75" hidden="1" customHeight="1" x14ac:dyDescent="0.25">
      <c r="A237" s="2"/>
      <c r="B237" s="2"/>
      <c r="C237" s="2"/>
      <c r="D237" s="2"/>
      <c r="E237" s="109"/>
      <c r="F237" s="109"/>
      <c r="G237" s="14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5.75" hidden="1" customHeight="1" x14ac:dyDescent="0.25">
      <c r="A238" s="2"/>
      <c r="B238" s="2"/>
      <c r="C238" s="2"/>
      <c r="D238" s="2"/>
      <c r="E238" s="109"/>
      <c r="F238" s="109"/>
      <c r="G238" s="14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5.75" hidden="1" customHeight="1" x14ac:dyDescent="0.25">
      <c r="A239" s="2"/>
      <c r="B239" s="2"/>
      <c r="C239" s="2"/>
      <c r="D239" s="2"/>
      <c r="E239" s="109"/>
      <c r="F239" s="109"/>
      <c r="G239" s="14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5.75" hidden="1" customHeight="1" x14ac:dyDescent="0.25">
      <c r="A240" s="2"/>
      <c r="B240" s="2"/>
      <c r="C240" s="2"/>
      <c r="D240" s="2"/>
      <c r="E240" s="109"/>
      <c r="F240" s="109"/>
      <c r="G240" s="14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5.75" hidden="1" customHeight="1" x14ac:dyDescent="0.25">
      <c r="A241" s="2"/>
      <c r="B241" s="2"/>
      <c r="C241" s="2"/>
      <c r="D241" s="2"/>
      <c r="E241" s="109"/>
      <c r="F241" s="109"/>
      <c r="G241" s="14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5.75" hidden="1" customHeight="1" x14ac:dyDescent="0.25">
      <c r="A242" s="2"/>
      <c r="B242" s="2"/>
      <c r="C242" s="2"/>
      <c r="D242" s="2"/>
      <c r="E242" s="109"/>
      <c r="F242" s="109"/>
      <c r="G242" s="14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5.75" hidden="1" customHeight="1" x14ac:dyDescent="0.25">
      <c r="A243" s="2"/>
      <c r="B243" s="2"/>
      <c r="C243" s="2"/>
      <c r="D243" s="2"/>
      <c r="E243" s="109"/>
      <c r="F243" s="109"/>
      <c r="G243" s="14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5.75" hidden="1" customHeight="1" x14ac:dyDescent="0.25">
      <c r="A244" s="2"/>
      <c r="B244" s="2"/>
      <c r="C244" s="2"/>
      <c r="D244" s="2"/>
      <c r="E244" s="109"/>
      <c r="F244" s="109"/>
      <c r="G244" s="14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5.75" hidden="1" customHeight="1" x14ac:dyDescent="0.25">
      <c r="A245" s="2"/>
      <c r="B245" s="2"/>
      <c r="C245" s="2"/>
      <c r="D245" s="2"/>
      <c r="E245" s="109"/>
      <c r="F245" s="109"/>
      <c r="G245" s="14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5.75" hidden="1" customHeight="1" x14ac:dyDescent="0.25">
      <c r="A246" s="2"/>
      <c r="B246" s="2"/>
      <c r="C246" s="2"/>
      <c r="D246" s="2"/>
      <c r="E246" s="109"/>
      <c r="F246" s="109"/>
      <c r="G246" s="14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5.75" hidden="1" customHeight="1" x14ac:dyDescent="0.25">
      <c r="A247" s="2"/>
      <c r="B247" s="2"/>
      <c r="C247" s="2"/>
      <c r="D247" s="2"/>
      <c r="E247" s="109"/>
      <c r="F247" s="109"/>
      <c r="G247" s="14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5.75" hidden="1" customHeight="1" x14ac:dyDescent="0.25">
      <c r="G248" s="148"/>
    </row>
    <row r="249" spans="1:37" ht="15.75" hidden="1" customHeight="1" x14ac:dyDescent="0.25">
      <c r="G249" s="148"/>
    </row>
    <row r="250" spans="1:37" ht="15.75" hidden="1" customHeight="1" x14ac:dyDescent="0.25">
      <c r="G250" s="148"/>
    </row>
    <row r="251" spans="1:37" ht="15.75" hidden="1" customHeight="1" x14ac:dyDescent="0.25">
      <c r="G251" s="148"/>
    </row>
    <row r="252" spans="1:37" ht="15.75" hidden="1" customHeight="1" x14ac:dyDescent="0.25">
      <c r="G252" s="148"/>
    </row>
    <row r="253" spans="1:37" ht="15.75" hidden="1" customHeight="1" x14ac:dyDescent="0.25">
      <c r="G253" s="148"/>
    </row>
    <row r="254" spans="1:37" ht="15.75" hidden="1" customHeight="1" x14ac:dyDescent="0.25">
      <c r="G254" s="148"/>
    </row>
    <row r="255" spans="1:37" ht="15.75" hidden="1" customHeight="1" x14ac:dyDescent="0.25">
      <c r="G255" s="148"/>
    </row>
    <row r="256" spans="1:37" ht="15.75" hidden="1" customHeight="1" x14ac:dyDescent="0.25">
      <c r="G256" s="148"/>
    </row>
    <row r="257" spans="7:7" ht="15.75" hidden="1" customHeight="1" x14ac:dyDescent="0.25">
      <c r="G257" s="148"/>
    </row>
    <row r="258" spans="7:7" ht="15.75" hidden="1" customHeight="1" x14ac:dyDescent="0.25">
      <c r="G258" s="148"/>
    </row>
    <row r="259" spans="7:7" ht="15.75" hidden="1" customHeight="1" x14ac:dyDescent="0.25">
      <c r="G259" s="148"/>
    </row>
    <row r="260" spans="7:7" ht="15.75" hidden="1" customHeight="1" x14ac:dyDescent="0.25">
      <c r="G260" s="148"/>
    </row>
    <row r="261" spans="7:7" ht="15.75" hidden="1" customHeight="1" x14ac:dyDescent="0.25">
      <c r="G261" s="148"/>
    </row>
    <row r="262" spans="7:7" ht="15.75" hidden="1" customHeight="1" x14ac:dyDescent="0.25">
      <c r="G262" s="148"/>
    </row>
    <row r="263" spans="7:7" ht="15.75" hidden="1" customHeight="1" x14ac:dyDescent="0.25">
      <c r="G263" s="148"/>
    </row>
    <row r="264" spans="7:7" ht="15.75" hidden="1" customHeight="1" x14ac:dyDescent="0.25">
      <c r="G264" s="148"/>
    </row>
    <row r="265" spans="7:7" ht="15.75" hidden="1" customHeight="1" x14ac:dyDescent="0.25">
      <c r="G265" s="148"/>
    </row>
    <row r="266" spans="7:7" ht="15.75" hidden="1" customHeight="1" x14ac:dyDescent="0.25">
      <c r="G266" s="148"/>
    </row>
    <row r="267" spans="7:7" ht="15.75" hidden="1" customHeight="1" x14ac:dyDescent="0.25">
      <c r="G267" s="148"/>
    </row>
    <row r="268" spans="7:7" ht="15.75" hidden="1" customHeight="1" x14ac:dyDescent="0.25">
      <c r="G268" s="148"/>
    </row>
    <row r="269" spans="7:7" ht="15.75" hidden="1" customHeight="1" x14ac:dyDescent="0.25">
      <c r="G269" s="148"/>
    </row>
    <row r="270" spans="7:7" ht="15.75" hidden="1" customHeight="1" x14ac:dyDescent="0.25">
      <c r="G270" s="148"/>
    </row>
    <row r="271" spans="7:7" ht="15.75" hidden="1" customHeight="1" x14ac:dyDescent="0.25">
      <c r="G271" s="148"/>
    </row>
    <row r="272" spans="7:7" ht="15.75" hidden="1" customHeight="1" x14ac:dyDescent="0.25">
      <c r="G272" s="148"/>
    </row>
    <row r="273" spans="7:7" ht="15.75" hidden="1" customHeight="1" x14ac:dyDescent="0.25">
      <c r="G273" s="148"/>
    </row>
    <row r="274" spans="7:7" ht="15.75" hidden="1" customHeight="1" x14ac:dyDescent="0.25">
      <c r="G274" s="148"/>
    </row>
    <row r="275" spans="7:7" ht="15.75" hidden="1" customHeight="1" x14ac:dyDescent="0.25">
      <c r="G275" s="148"/>
    </row>
    <row r="276" spans="7:7" ht="15.75" hidden="1" customHeight="1" x14ac:dyDescent="0.25">
      <c r="G276" s="148"/>
    </row>
    <row r="277" spans="7:7" ht="15.75" hidden="1" customHeight="1" x14ac:dyDescent="0.25">
      <c r="G277" s="148"/>
    </row>
    <row r="278" spans="7:7" ht="15.75" hidden="1" customHeight="1" x14ac:dyDescent="0.25">
      <c r="G278" s="148"/>
    </row>
    <row r="279" spans="7:7" ht="15.75" hidden="1" customHeight="1" x14ac:dyDescent="0.25">
      <c r="G279" s="148"/>
    </row>
    <row r="280" spans="7:7" ht="15.75" hidden="1" customHeight="1" x14ac:dyDescent="0.25">
      <c r="G280" s="148"/>
    </row>
    <row r="281" spans="7:7" ht="15.75" hidden="1" customHeight="1" x14ac:dyDescent="0.25">
      <c r="G281" s="148"/>
    </row>
    <row r="282" spans="7:7" ht="15.75" hidden="1" customHeight="1" x14ac:dyDescent="0.25">
      <c r="G282" s="148"/>
    </row>
    <row r="283" spans="7:7" ht="15.75" hidden="1" customHeight="1" x14ac:dyDescent="0.25">
      <c r="G283" s="148"/>
    </row>
    <row r="284" spans="7:7" ht="15.75" hidden="1" customHeight="1" x14ac:dyDescent="0.25">
      <c r="G284" s="148"/>
    </row>
    <row r="285" spans="7:7" ht="15.75" hidden="1" customHeight="1" x14ac:dyDescent="0.25">
      <c r="G285" s="148"/>
    </row>
    <row r="286" spans="7:7" ht="15.75" hidden="1" customHeight="1" x14ac:dyDescent="0.25">
      <c r="G286" s="148"/>
    </row>
    <row r="287" spans="7:7" ht="15.75" hidden="1" customHeight="1" x14ac:dyDescent="0.25">
      <c r="G287" s="148"/>
    </row>
    <row r="288" spans="7:7" ht="15.75" hidden="1" customHeight="1" x14ac:dyDescent="0.25">
      <c r="G288" s="148"/>
    </row>
    <row r="289" spans="7:7" ht="15.75" hidden="1" customHeight="1" x14ac:dyDescent="0.25">
      <c r="G289" s="148"/>
    </row>
    <row r="290" spans="7:7" ht="15.75" hidden="1" customHeight="1" x14ac:dyDescent="0.25">
      <c r="G290" s="148"/>
    </row>
    <row r="291" spans="7:7" ht="15.75" hidden="1" customHeight="1" x14ac:dyDescent="0.25">
      <c r="G291" s="148"/>
    </row>
    <row r="292" spans="7:7" ht="15.75" hidden="1" customHeight="1" x14ac:dyDescent="0.25">
      <c r="G292" s="148"/>
    </row>
    <row r="293" spans="7:7" ht="15.75" hidden="1" customHeight="1" x14ac:dyDescent="0.25">
      <c r="G293" s="148"/>
    </row>
    <row r="294" spans="7:7" ht="15.75" hidden="1" customHeight="1" x14ac:dyDescent="0.25">
      <c r="G294" s="148"/>
    </row>
    <row r="295" spans="7:7" ht="15.75" hidden="1" customHeight="1" x14ac:dyDescent="0.25">
      <c r="G295" s="148"/>
    </row>
    <row r="296" spans="7:7" ht="15.75" hidden="1" customHeight="1" x14ac:dyDescent="0.25">
      <c r="G296" s="148"/>
    </row>
    <row r="297" spans="7:7" ht="15.75" hidden="1" customHeight="1" x14ac:dyDescent="0.25">
      <c r="G297" s="148"/>
    </row>
    <row r="298" spans="7:7" ht="15.75" hidden="1" customHeight="1" x14ac:dyDescent="0.25">
      <c r="G298" s="148"/>
    </row>
    <row r="299" spans="7:7" ht="15.75" hidden="1" customHeight="1" x14ac:dyDescent="0.25">
      <c r="G299" s="148"/>
    </row>
    <row r="300" spans="7:7" ht="15.75" hidden="1" customHeight="1" x14ac:dyDescent="0.25">
      <c r="G300" s="148"/>
    </row>
    <row r="301" spans="7:7" ht="15.75" hidden="1" customHeight="1" x14ac:dyDescent="0.25">
      <c r="G301" s="148"/>
    </row>
    <row r="302" spans="7:7" ht="15.75" hidden="1" customHeight="1" x14ac:dyDescent="0.25">
      <c r="G302" s="148"/>
    </row>
    <row r="303" spans="7:7" ht="15.75" hidden="1" customHeight="1" x14ac:dyDescent="0.25">
      <c r="G303" s="148"/>
    </row>
    <row r="304" spans="7:7" ht="15.75" hidden="1" customHeight="1" x14ac:dyDescent="0.25">
      <c r="G304" s="148"/>
    </row>
    <row r="305" spans="7:7" ht="15.75" hidden="1" customHeight="1" x14ac:dyDescent="0.25">
      <c r="G305" s="148"/>
    </row>
    <row r="306" spans="7:7" ht="15.75" hidden="1" customHeight="1" x14ac:dyDescent="0.25">
      <c r="G306" s="148"/>
    </row>
    <row r="307" spans="7:7" ht="15.75" hidden="1" customHeight="1" x14ac:dyDescent="0.25">
      <c r="G307" s="148"/>
    </row>
    <row r="308" spans="7:7" ht="15.75" hidden="1" customHeight="1" x14ac:dyDescent="0.25">
      <c r="G308" s="148"/>
    </row>
    <row r="309" spans="7:7" ht="15.75" hidden="1" customHeight="1" x14ac:dyDescent="0.25">
      <c r="G309" s="148"/>
    </row>
    <row r="310" spans="7:7" ht="15.75" hidden="1" customHeight="1" x14ac:dyDescent="0.25">
      <c r="G310" s="148"/>
    </row>
    <row r="311" spans="7:7" ht="15.75" hidden="1" customHeight="1" x14ac:dyDescent="0.25">
      <c r="G311" s="148"/>
    </row>
    <row r="312" spans="7:7" ht="15.75" hidden="1" customHeight="1" x14ac:dyDescent="0.25">
      <c r="G312" s="148"/>
    </row>
    <row r="313" spans="7:7" ht="15.75" hidden="1" customHeight="1" x14ac:dyDescent="0.25">
      <c r="G313" s="148"/>
    </row>
    <row r="314" spans="7:7" ht="15.75" hidden="1" customHeight="1" x14ac:dyDescent="0.25">
      <c r="G314" s="148"/>
    </row>
    <row r="315" spans="7:7" ht="15.75" hidden="1" customHeight="1" x14ac:dyDescent="0.25">
      <c r="G315" s="148"/>
    </row>
    <row r="316" spans="7:7" ht="15.75" hidden="1" customHeight="1" x14ac:dyDescent="0.25">
      <c r="G316" s="148"/>
    </row>
    <row r="317" spans="7:7" ht="15.75" hidden="1" customHeight="1" x14ac:dyDescent="0.25">
      <c r="G317" s="148"/>
    </row>
    <row r="318" spans="7:7" ht="15.75" hidden="1" customHeight="1" x14ac:dyDescent="0.25">
      <c r="G318" s="148"/>
    </row>
    <row r="319" spans="7:7" ht="15.75" hidden="1" customHeight="1" x14ac:dyDescent="0.25">
      <c r="G319" s="148"/>
    </row>
    <row r="320" spans="7:7" ht="15.75" hidden="1" customHeight="1" x14ac:dyDescent="0.25">
      <c r="G320" s="148"/>
    </row>
    <row r="321" spans="7:7" ht="15.75" hidden="1" customHeight="1" x14ac:dyDescent="0.25">
      <c r="G321" s="148"/>
    </row>
    <row r="322" spans="7:7" ht="15.75" hidden="1" customHeight="1" x14ac:dyDescent="0.25">
      <c r="G322" s="148"/>
    </row>
    <row r="323" spans="7:7" ht="15.75" hidden="1" customHeight="1" x14ac:dyDescent="0.25">
      <c r="G323" s="148"/>
    </row>
    <row r="324" spans="7:7" ht="15.75" hidden="1" customHeight="1" x14ac:dyDescent="0.25">
      <c r="G324" s="148"/>
    </row>
    <row r="325" spans="7:7" ht="15.75" hidden="1" customHeight="1" x14ac:dyDescent="0.25">
      <c r="G325" s="148"/>
    </row>
    <row r="326" spans="7:7" ht="15.75" hidden="1" customHeight="1" x14ac:dyDescent="0.25">
      <c r="G326" s="148"/>
    </row>
    <row r="327" spans="7:7" ht="15.75" hidden="1" customHeight="1" x14ac:dyDescent="0.25">
      <c r="G327" s="148"/>
    </row>
    <row r="328" spans="7:7" ht="15.75" hidden="1" customHeight="1" x14ac:dyDescent="0.25">
      <c r="G328" s="148"/>
    </row>
    <row r="329" spans="7:7" ht="15.75" hidden="1" customHeight="1" x14ac:dyDescent="0.25">
      <c r="G329" s="148"/>
    </row>
    <row r="330" spans="7:7" ht="15.75" hidden="1" customHeight="1" x14ac:dyDescent="0.25">
      <c r="G330" s="148"/>
    </row>
    <row r="331" spans="7:7" ht="15.75" hidden="1" customHeight="1" x14ac:dyDescent="0.25">
      <c r="G331" s="148"/>
    </row>
    <row r="332" spans="7:7" ht="15.75" hidden="1" customHeight="1" x14ac:dyDescent="0.25">
      <c r="G332" s="148"/>
    </row>
    <row r="333" spans="7:7" ht="15.75" hidden="1" customHeight="1" x14ac:dyDescent="0.25">
      <c r="G333" s="148"/>
    </row>
    <row r="334" spans="7:7" ht="15.75" hidden="1" customHeight="1" x14ac:dyDescent="0.25">
      <c r="G334" s="148"/>
    </row>
    <row r="335" spans="7:7" ht="15.75" hidden="1" customHeight="1" x14ac:dyDescent="0.25">
      <c r="G335" s="148"/>
    </row>
    <row r="336" spans="7:7" ht="15.75" hidden="1" customHeight="1" x14ac:dyDescent="0.25">
      <c r="G336" s="148"/>
    </row>
    <row r="337" spans="7:7" ht="15.75" hidden="1" customHeight="1" x14ac:dyDescent="0.25">
      <c r="G337" s="148"/>
    </row>
    <row r="338" spans="7:7" ht="15.75" hidden="1" customHeight="1" x14ac:dyDescent="0.25">
      <c r="G338" s="148"/>
    </row>
    <row r="339" spans="7:7" ht="15.75" hidden="1" customHeight="1" x14ac:dyDescent="0.25">
      <c r="G339" s="148"/>
    </row>
    <row r="340" spans="7:7" ht="15.75" hidden="1" customHeight="1" x14ac:dyDescent="0.25">
      <c r="G340" s="148"/>
    </row>
    <row r="341" spans="7:7" ht="15.75" hidden="1" customHeight="1" x14ac:dyDescent="0.25">
      <c r="G341" s="148"/>
    </row>
    <row r="342" spans="7:7" ht="15.75" hidden="1" customHeight="1" x14ac:dyDescent="0.25">
      <c r="G342" s="148"/>
    </row>
    <row r="343" spans="7:7" ht="15.75" hidden="1" customHeight="1" x14ac:dyDescent="0.25">
      <c r="G343" s="148"/>
    </row>
    <row r="344" spans="7:7" ht="15.75" hidden="1" customHeight="1" x14ac:dyDescent="0.25">
      <c r="G344" s="148"/>
    </row>
    <row r="345" spans="7:7" ht="15.75" hidden="1" customHeight="1" x14ac:dyDescent="0.25">
      <c r="G345" s="148"/>
    </row>
    <row r="346" spans="7:7" ht="15.75" hidden="1" customHeight="1" x14ac:dyDescent="0.25">
      <c r="G346" s="148"/>
    </row>
    <row r="347" spans="7:7" ht="15.75" hidden="1" customHeight="1" x14ac:dyDescent="0.25">
      <c r="G347" s="148"/>
    </row>
    <row r="348" spans="7:7" ht="15.75" hidden="1" customHeight="1" x14ac:dyDescent="0.25">
      <c r="G348" s="148"/>
    </row>
    <row r="349" spans="7:7" ht="15.75" hidden="1" customHeight="1" x14ac:dyDescent="0.25">
      <c r="G349" s="148"/>
    </row>
    <row r="350" spans="7:7" ht="15.75" hidden="1" customHeight="1" x14ac:dyDescent="0.25">
      <c r="G350" s="148"/>
    </row>
    <row r="351" spans="7:7" ht="15.75" hidden="1" customHeight="1" x14ac:dyDescent="0.25">
      <c r="G351" s="148"/>
    </row>
    <row r="352" spans="7:7" ht="15.75" hidden="1" customHeight="1" x14ac:dyDescent="0.25">
      <c r="G352" s="148"/>
    </row>
    <row r="353" spans="7:7" ht="15.75" hidden="1" customHeight="1" x14ac:dyDescent="0.25">
      <c r="G353" s="148"/>
    </row>
    <row r="354" spans="7:7" ht="15.75" hidden="1" customHeight="1" x14ac:dyDescent="0.25">
      <c r="G354" s="148"/>
    </row>
    <row r="355" spans="7:7" ht="15.75" hidden="1" customHeight="1" x14ac:dyDescent="0.25">
      <c r="G355" s="148"/>
    </row>
    <row r="356" spans="7:7" ht="15.75" hidden="1" customHeight="1" x14ac:dyDescent="0.25">
      <c r="G356" s="148"/>
    </row>
    <row r="357" spans="7:7" ht="15.75" hidden="1" customHeight="1" x14ac:dyDescent="0.25">
      <c r="G357" s="148"/>
    </row>
    <row r="358" spans="7:7" ht="15.75" hidden="1" customHeight="1" x14ac:dyDescent="0.25">
      <c r="G358" s="148"/>
    </row>
    <row r="359" spans="7:7" ht="15.75" hidden="1" customHeight="1" x14ac:dyDescent="0.25">
      <c r="G359" s="148"/>
    </row>
    <row r="360" spans="7:7" ht="15.75" hidden="1" customHeight="1" x14ac:dyDescent="0.25">
      <c r="G360" s="148"/>
    </row>
    <row r="361" spans="7:7" ht="15.75" hidden="1" customHeight="1" x14ac:dyDescent="0.25">
      <c r="G361" s="148"/>
    </row>
    <row r="362" spans="7:7" ht="15.75" hidden="1" customHeight="1" x14ac:dyDescent="0.25">
      <c r="G362" s="148"/>
    </row>
    <row r="363" spans="7:7" ht="15.75" hidden="1" customHeight="1" x14ac:dyDescent="0.25">
      <c r="G363" s="148"/>
    </row>
    <row r="364" spans="7:7" ht="15.75" hidden="1" customHeight="1" x14ac:dyDescent="0.25">
      <c r="G364" s="148"/>
    </row>
    <row r="365" spans="7:7" ht="15.75" hidden="1" customHeight="1" x14ac:dyDescent="0.25">
      <c r="G365" s="148"/>
    </row>
    <row r="366" spans="7:7" ht="15.75" hidden="1" customHeight="1" x14ac:dyDescent="0.25">
      <c r="G366" s="148"/>
    </row>
    <row r="367" spans="7:7" ht="15.75" hidden="1" customHeight="1" x14ac:dyDescent="0.25">
      <c r="G367" s="148"/>
    </row>
    <row r="368" spans="7:7" ht="15.75" hidden="1" customHeight="1" x14ac:dyDescent="0.25">
      <c r="G368" s="148"/>
    </row>
    <row r="369" spans="7:7" ht="15.75" hidden="1" customHeight="1" x14ac:dyDescent="0.25">
      <c r="G369" s="148"/>
    </row>
    <row r="370" spans="7:7" ht="15.75" hidden="1" customHeight="1" x14ac:dyDescent="0.25">
      <c r="G370" s="148"/>
    </row>
    <row r="371" spans="7:7" ht="15.75" hidden="1" customHeight="1" x14ac:dyDescent="0.25">
      <c r="G371" s="148"/>
    </row>
    <row r="372" spans="7:7" ht="15.75" hidden="1" customHeight="1" x14ac:dyDescent="0.25">
      <c r="G372" s="148"/>
    </row>
    <row r="373" spans="7:7" ht="15.75" hidden="1" customHeight="1" x14ac:dyDescent="0.25">
      <c r="G373" s="148"/>
    </row>
    <row r="374" spans="7:7" ht="15.75" hidden="1" customHeight="1" x14ac:dyDescent="0.25">
      <c r="G374" s="148"/>
    </row>
    <row r="375" spans="7:7" ht="15.75" hidden="1" customHeight="1" x14ac:dyDescent="0.25">
      <c r="G375" s="148"/>
    </row>
    <row r="376" spans="7:7" ht="15.75" hidden="1" customHeight="1" x14ac:dyDescent="0.25">
      <c r="G376" s="148"/>
    </row>
    <row r="377" spans="7:7" ht="15.75" hidden="1" customHeight="1" x14ac:dyDescent="0.25">
      <c r="G377" s="148"/>
    </row>
    <row r="378" spans="7:7" ht="15.75" hidden="1" customHeight="1" x14ac:dyDescent="0.25">
      <c r="G378" s="148"/>
    </row>
    <row r="379" spans="7:7" ht="15.75" hidden="1" customHeight="1" x14ac:dyDescent="0.25">
      <c r="G379" s="148"/>
    </row>
    <row r="380" spans="7:7" ht="15.75" hidden="1" customHeight="1" x14ac:dyDescent="0.25">
      <c r="G380" s="148"/>
    </row>
    <row r="381" spans="7:7" ht="15.75" hidden="1" customHeight="1" x14ac:dyDescent="0.25">
      <c r="G381" s="148"/>
    </row>
    <row r="382" spans="7:7" ht="15.75" hidden="1" customHeight="1" x14ac:dyDescent="0.25">
      <c r="G382" s="148"/>
    </row>
    <row r="383" spans="7:7" ht="15.75" hidden="1" customHeight="1" x14ac:dyDescent="0.25">
      <c r="G383" s="148"/>
    </row>
    <row r="384" spans="7:7" ht="15.75" hidden="1" customHeight="1" x14ac:dyDescent="0.25">
      <c r="G384" s="148"/>
    </row>
    <row r="385" spans="7:7" ht="15.75" hidden="1" customHeight="1" x14ac:dyDescent="0.25">
      <c r="G385" s="148"/>
    </row>
    <row r="386" spans="7:7" ht="15.75" hidden="1" customHeight="1" x14ac:dyDescent="0.25">
      <c r="G386" s="148"/>
    </row>
    <row r="387" spans="7:7" ht="15.75" hidden="1" customHeight="1" x14ac:dyDescent="0.25">
      <c r="G387" s="148"/>
    </row>
    <row r="388" spans="7:7" ht="15.75" hidden="1" customHeight="1" x14ac:dyDescent="0.25">
      <c r="G388" s="148"/>
    </row>
    <row r="389" spans="7:7" ht="15.75" hidden="1" customHeight="1" x14ac:dyDescent="0.25">
      <c r="G389" s="148"/>
    </row>
    <row r="390" spans="7:7" ht="15.75" hidden="1" customHeight="1" x14ac:dyDescent="0.25">
      <c r="G390" s="148"/>
    </row>
    <row r="391" spans="7:7" ht="15.75" hidden="1" customHeight="1" x14ac:dyDescent="0.25">
      <c r="G391" s="148"/>
    </row>
    <row r="392" spans="7:7" ht="15.75" hidden="1" customHeight="1" x14ac:dyDescent="0.25">
      <c r="G392" s="148"/>
    </row>
    <row r="393" spans="7:7" ht="15.75" hidden="1" customHeight="1" x14ac:dyDescent="0.25">
      <c r="G393" s="148"/>
    </row>
    <row r="394" spans="7:7" ht="15.75" hidden="1" customHeight="1" x14ac:dyDescent="0.25">
      <c r="G394" s="148"/>
    </row>
    <row r="395" spans="7:7" ht="15.75" hidden="1" customHeight="1" x14ac:dyDescent="0.25">
      <c r="G395" s="148"/>
    </row>
    <row r="396" spans="7:7" ht="15.75" hidden="1" customHeight="1" x14ac:dyDescent="0.25">
      <c r="G396" s="148"/>
    </row>
    <row r="397" spans="7:7" ht="15.75" hidden="1" customHeight="1" x14ac:dyDescent="0.25">
      <c r="G397" s="148"/>
    </row>
    <row r="398" spans="7:7" ht="15.75" hidden="1" customHeight="1" x14ac:dyDescent="0.25">
      <c r="G398" s="148"/>
    </row>
    <row r="399" spans="7:7" ht="15.75" hidden="1" customHeight="1" x14ac:dyDescent="0.25">
      <c r="G399" s="148"/>
    </row>
    <row r="400" spans="7:7" ht="15.75" hidden="1" customHeight="1" x14ac:dyDescent="0.25">
      <c r="G400" s="148"/>
    </row>
    <row r="401" spans="7:7" ht="15.75" hidden="1" customHeight="1" x14ac:dyDescent="0.25">
      <c r="G401" s="148"/>
    </row>
    <row r="402" spans="7:7" ht="15.75" hidden="1" customHeight="1" x14ac:dyDescent="0.25">
      <c r="G402" s="148"/>
    </row>
    <row r="403" spans="7:7" ht="15.75" hidden="1" customHeight="1" x14ac:dyDescent="0.25">
      <c r="G403" s="148"/>
    </row>
    <row r="404" spans="7:7" ht="15.75" hidden="1" customHeight="1" x14ac:dyDescent="0.25">
      <c r="G404" s="148"/>
    </row>
    <row r="405" spans="7:7" ht="15.75" hidden="1" customHeight="1" x14ac:dyDescent="0.25">
      <c r="G405" s="148"/>
    </row>
    <row r="406" spans="7:7" ht="15.75" hidden="1" customHeight="1" x14ac:dyDescent="0.25">
      <c r="G406" s="148"/>
    </row>
    <row r="407" spans="7:7" ht="15.75" hidden="1" customHeight="1" x14ac:dyDescent="0.25">
      <c r="G407" s="148"/>
    </row>
    <row r="408" spans="7:7" ht="15.75" hidden="1" customHeight="1" x14ac:dyDescent="0.25">
      <c r="G408" s="148"/>
    </row>
    <row r="409" spans="7:7" ht="15.75" hidden="1" customHeight="1" x14ac:dyDescent="0.25">
      <c r="G409" s="148"/>
    </row>
    <row r="410" spans="7:7" ht="15.75" hidden="1" customHeight="1" x14ac:dyDescent="0.25">
      <c r="G410" s="148"/>
    </row>
    <row r="411" spans="7:7" ht="15.75" hidden="1" customHeight="1" x14ac:dyDescent="0.25">
      <c r="G411" s="148"/>
    </row>
    <row r="412" spans="7:7" ht="15.75" hidden="1" customHeight="1" x14ac:dyDescent="0.25">
      <c r="G412" s="148"/>
    </row>
    <row r="413" spans="7:7" ht="15.75" hidden="1" customHeight="1" x14ac:dyDescent="0.25">
      <c r="G413" s="148"/>
    </row>
    <row r="414" spans="7:7" ht="15.75" hidden="1" customHeight="1" x14ac:dyDescent="0.25">
      <c r="G414" s="148"/>
    </row>
    <row r="415" spans="7:7" ht="15.75" hidden="1" customHeight="1" x14ac:dyDescent="0.25">
      <c r="G415" s="148"/>
    </row>
    <row r="416" spans="7:7" ht="15.75" hidden="1" customHeight="1" x14ac:dyDescent="0.25">
      <c r="G416" s="148"/>
    </row>
    <row r="417" spans="7:7" ht="15.75" hidden="1" customHeight="1" x14ac:dyDescent="0.25">
      <c r="G417" s="148"/>
    </row>
    <row r="418" spans="7:7" ht="15.75" hidden="1" customHeight="1" x14ac:dyDescent="0.25">
      <c r="G418" s="148"/>
    </row>
    <row r="419" spans="7:7" ht="15.75" hidden="1" customHeight="1" x14ac:dyDescent="0.25">
      <c r="G419" s="148"/>
    </row>
    <row r="420" spans="7:7" ht="15.75" hidden="1" customHeight="1" x14ac:dyDescent="0.25">
      <c r="G420" s="148"/>
    </row>
    <row r="421" spans="7:7" ht="15.75" hidden="1" customHeight="1" x14ac:dyDescent="0.25">
      <c r="G421" s="148"/>
    </row>
    <row r="422" spans="7:7" ht="15.75" hidden="1" customHeight="1" x14ac:dyDescent="0.25">
      <c r="G422" s="148"/>
    </row>
    <row r="423" spans="7:7" ht="15.75" hidden="1" customHeight="1" x14ac:dyDescent="0.25">
      <c r="G423" s="148"/>
    </row>
    <row r="424" spans="7:7" ht="15.75" hidden="1" customHeight="1" x14ac:dyDescent="0.25">
      <c r="G424" s="148"/>
    </row>
    <row r="425" spans="7:7" ht="15.75" hidden="1" customHeight="1" x14ac:dyDescent="0.25">
      <c r="G425" s="148"/>
    </row>
    <row r="426" spans="7:7" ht="15.75" hidden="1" customHeight="1" x14ac:dyDescent="0.25">
      <c r="G426" s="148"/>
    </row>
    <row r="427" spans="7:7" ht="15.75" hidden="1" customHeight="1" x14ac:dyDescent="0.25">
      <c r="G427" s="148"/>
    </row>
    <row r="428" spans="7:7" ht="15.75" hidden="1" customHeight="1" x14ac:dyDescent="0.25">
      <c r="G428" s="148"/>
    </row>
    <row r="429" spans="7:7" ht="15.75" hidden="1" customHeight="1" x14ac:dyDescent="0.25">
      <c r="G429" s="148"/>
    </row>
    <row r="430" spans="7:7" ht="15.75" hidden="1" customHeight="1" x14ac:dyDescent="0.25">
      <c r="G430" s="148"/>
    </row>
    <row r="431" spans="7:7" ht="15.75" hidden="1" customHeight="1" x14ac:dyDescent="0.25">
      <c r="G431" s="148"/>
    </row>
    <row r="432" spans="7:7" ht="15.75" hidden="1" customHeight="1" x14ac:dyDescent="0.25">
      <c r="G432" s="148"/>
    </row>
    <row r="433" spans="7:7" ht="15.75" hidden="1" customHeight="1" x14ac:dyDescent="0.25">
      <c r="G433" s="148"/>
    </row>
    <row r="434" spans="7:7" ht="15.75" hidden="1" customHeight="1" x14ac:dyDescent="0.25">
      <c r="G434" s="148"/>
    </row>
    <row r="435" spans="7:7" ht="15.75" hidden="1" customHeight="1" x14ac:dyDescent="0.25">
      <c r="G435" s="148"/>
    </row>
    <row r="436" spans="7:7" ht="15.75" hidden="1" customHeight="1" x14ac:dyDescent="0.25">
      <c r="G436" s="148"/>
    </row>
    <row r="437" spans="7:7" ht="15.75" hidden="1" customHeight="1" x14ac:dyDescent="0.25">
      <c r="G437" s="148"/>
    </row>
    <row r="438" spans="7:7" ht="15.75" hidden="1" customHeight="1" x14ac:dyDescent="0.25">
      <c r="G438" s="148"/>
    </row>
    <row r="439" spans="7:7" ht="15.75" hidden="1" customHeight="1" x14ac:dyDescent="0.25">
      <c r="G439" s="148"/>
    </row>
    <row r="440" spans="7:7" ht="15.75" hidden="1" customHeight="1" x14ac:dyDescent="0.25">
      <c r="G440" s="148"/>
    </row>
    <row r="441" spans="7:7" ht="15.75" hidden="1" customHeight="1" x14ac:dyDescent="0.25">
      <c r="G441" s="148"/>
    </row>
    <row r="442" spans="7:7" ht="15.75" hidden="1" customHeight="1" x14ac:dyDescent="0.25">
      <c r="G442" s="148"/>
    </row>
    <row r="443" spans="7:7" ht="15.75" hidden="1" customHeight="1" x14ac:dyDescent="0.25">
      <c r="G443" s="148"/>
    </row>
    <row r="444" spans="7:7" ht="15.75" hidden="1" customHeight="1" x14ac:dyDescent="0.25">
      <c r="G444" s="148"/>
    </row>
    <row r="445" spans="7:7" ht="15.75" hidden="1" customHeight="1" x14ac:dyDescent="0.25">
      <c r="G445" s="148"/>
    </row>
    <row r="446" spans="7:7" ht="15.75" hidden="1" customHeight="1" x14ac:dyDescent="0.25">
      <c r="G446" s="148"/>
    </row>
    <row r="447" spans="7:7" ht="15.75" hidden="1" customHeight="1" x14ac:dyDescent="0.25">
      <c r="G447" s="148"/>
    </row>
    <row r="448" spans="7:7" ht="15.75" hidden="1" customHeight="1" x14ac:dyDescent="0.25">
      <c r="G448" s="148"/>
    </row>
    <row r="449" spans="7:7" ht="15.75" hidden="1" customHeight="1" x14ac:dyDescent="0.25">
      <c r="G449" s="148"/>
    </row>
    <row r="450" spans="7:7" ht="15.75" hidden="1" customHeight="1" x14ac:dyDescent="0.25">
      <c r="G450" s="148"/>
    </row>
    <row r="451" spans="7:7" ht="15.75" hidden="1" customHeight="1" x14ac:dyDescent="0.25">
      <c r="G451" s="148"/>
    </row>
    <row r="452" spans="7:7" ht="15.75" hidden="1" customHeight="1" x14ac:dyDescent="0.25">
      <c r="G452" s="148"/>
    </row>
    <row r="453" spans="7:7" ht="15.75" hidden="1" customHeight="1" x14ac:dyDescent="0.25">
      <c r="G453" s="148"/>
    </row>
    <row r="454" spans="7:7" ht="15.75" hidden="1" customHeight="1" x14ac:dyDescent="0.25">
      <c r="G454" s="148"/>
    </row>
    <row r="455" spans="7:7" ht="15.75" hidden="1" customHeight="1" x14ac:dyDescent="0.25">
      <c r="G455" s="148"/>
    </row>
    <row r="456" spans="7:7" ht="15.75" hidden="1" customHeight="1" x14ac:dyDescent="0.25">
      <c r="G456" s="148"/>
    </row>
    <row r="457" spans="7:7" ht="15.75" hidden="1" customHeight="1" x14ac:dyDescent="0.25">
      <c r="G457" s="148"/>
    </row>
    <row r="458" spans="7:7" ht="15.75" hidden="1" customHeight="1" x14ac:dyDescent="0.25">
      <c r="G458" s="148"/>
    </row>
    <row r="459" spans="7:7" ht="15.75" hidden="1" customHeight="1" x14ac:dyDescent="0.25">
      <c r="G459" s="148"/>
    </row>
    <row r="460" spans="7:7" ht="15.75" hidden="1" customHeight="1" x14ac:dyDescent="0.25">
      <c r="G460" s="148"/>
    </row>
    <row r="461" spans="7:7" ht="15.75" hidden="1" customHeight="1" x14ac:dyDescent="0.25">
      <c r="G461" s="148"/>
    </row>
    <row r="462" spans="7:7" ht="15.75" hidden="1" customHeight="1" x14ac:dyDescent="0.25">
      <c r="G462" s="148"/>
    </row>
    <row r="463" spans="7:7" ht="15.75" hidden="1" customHeight="1" x14ac:dyDescent="0.25">
      <c r="G463" s="148"/>
    </row>
    <row r="464" spans="7:7" ht="15.75" hidden="1" customHeight="1" x14ac:dyDescent="0.25">
      <c r="G464" s="148"/>
    </row>
    <row r="465" spans="7:7" ht="15.75" hidden="1" customHeight="1" x14ac:dyDescent="0.25">
      <c r="G465" s="148"/>
    </row>
    <row r="466" spans="7:7" ht="15.75" hidden="1" customHeight="1" x14ac:dyDescent="0.25">
      <c r="G466" s="148"/>
    </row>
    <row r="467" spans="7:7" ht="15.75" hidden="1" customHeight="1" x14ac:dyDescent="0.25">
      <c r="G467" s="148"/>
    </row>
    <row r="468" spans="7:7" ht="15.75" hidden="1" customHeight="1" x14ac:dyDescent="0.25">
      <c r="G468" s="148"/>
    </row>
    <row r="469" spans="7:7" ht="15.75" hidden="1" customHeight="1" x14ac:dyDescent="0.25">
      <c r="G469" s="148"/>
    </row>
    <row r="470" spans="7:7" ht="15.75" hidden="1" customHeight="1" x14ac:dyDescent="0.25">
      <c r="G470" s="148"/>
    </row>
    <row r="471" spans="7:7" ht="15.75" hidden="1" customHeight="1" x14ac:dyDescent="0.25">
      <c r="G471" s="148"/>
    </row>
    <row r="472" spans="7:7" ht="15.75" hidden="1" customHeight="1" x14ac:dyDescent="0.25">
      <c r="G472" s="148"/>
    </row>
    <row r="473" spans="7:7" ht="15.75" hidden="1" customHeight="1" x14ac:dyDescent="0.25">
      <c r="G473" s="148"/>
    </row>
    <row r="474" spans="7:7" ht="15.75" hidden="1" customHeight="1" x14ac:dyDescent="0.25">
      <c r="G474" s="148"/>
    </row>
    <row r="475" spans="7:7" ht="15.75" hidden="1" customHeight="1" x14ac:dyDescent="0.25">
      <c r="G475" s="148"/>
    </row>
    <row r="476" spans="7:7" ht="15.75" hidden="1" customHeight="1" x14ac:dyDescent="0.25">
      <c r="G476" s="148"/>
    </row>
    <row r="477" spans="7:7" ht="15.75" hidden="1" customHeight="1" x14ac:dyDescent="0.25">
      <c r="G477" s="148"/>
    </row>
    <row r="478" spans="7:7" ht="15.75" hidden="1" customHeight="1" x14ac:dyDescent="0.25">
      <c r="G478" s="148"/>
    </row>
    <row r="479" spans="7:7" ht="15.75" hidden="1" customHeight="1" x14ac:dyDescent="0.25">
      <c r="G479" s="148"/>
    </row>
    <row r="480" spans="7:7" ht="15.75" hidden="1" customHeight="1" x14ac:dyDescent="0.25">
      <c r="G480" s="148"/>
    </row>
    <row r="481" spans="7:7" ht="15.75" hidden="1" customHeight="1" x14ac:dyDescent="0.25">
      <c r="G481" s="148"/>
    </row>
    <row r="482" spans="7:7" ht="15.75" hidden="1" customHeight="1" x14ac:dyDescent="0.25">
      <c r="G482" s="148"/>
    </row>
    <row r="483" spans="7:7" ht="15.75" hidden="1" customHeight="1" x14ac:dyDescent="0.25">
      <c r="G483" s="148"/>
    </row>
    <row r="484" spans="7:7" ht="15.75" hidden="1" customHeight="1" x14ac:dyDescent="0.25">
      <c r="G484" s="148"/>
    </row>
    <row r="485" spans="7:7" ht="15.75" hidden="1" customHeight="1" x14ac:dyDescent="0.25">
      <c r="G485" s="148"/>
    </row>
    <row r="486" spans="7:7" ht="15.75" hidden="1" customHeight="1" x14ac:dyDescent="0.25">
      <c r="G486" s="148"/>
    </row>
    <row r="487" spans="7:7" ht="15.75" hidden="1" customHeight="1" x14ac:dyDescent="0.25">
      <c r="G487" s="148"/>
    </row>
    <row r="488" spans="7:7" ht="15.75" hidden="1" customHeight="1" x14ac:dyDescent="0.25">
      <c r="G488" s="148"/>
    </row>
    <row r="489" spans="7:7" ht="15.75" hidden="1" customHeight="1" x14ac:dyDescent="0.25">
      <c r="G489" s="148"/>
    </row>
    <row r="490" spans="7:7" ht="15.75" hidden="1" customHeight="1" x14ac:dyDescent="0.25">
      <c r="G490" s="148"/>
    </row>
    <row r="491" spans="7:7" ht="15.75" hidden="1" customHeight="1" x14ac:dyDescent="0.25">
      <c r="G491" s="148"/>
    </row>
    <row r="492" spans="7:7" ht="15.75" hidden="1" customHeight="1" x14ac:dyDescent="0.25">
      <c r="G492" s="148"/>
    </row>
    <row r="493" spans="7:7" ht="15.75" hidden="1" customHeight="1" x14ac:dyDescent="0.25">
      <c r="G493" s="148"/>
    </row>
    <row r="494" spans="7:7" ht="15.75" hidden="1" customHeight="1" x14ac:dyDescent="0.25">
      <c r="G494" s="148"/>
    </row>
    <row r="495" spans="7:7" ht="15.75" hidden="1" customHeight="1" x14ac:dyDescent="0.25">
      <c r="G495" s="148"/>
    </row>
    <row r="496" spans="7:7" ht="15.75" hidden="1" customHeight="1" x14ac:dyDescent="0.25">
      <c r="G496" s="148"/>
    </row>
    <row r="497" spans="7:7" ht="15.75" hidden="1" customHeight="1" x14ac:dyDescent="0.25">
      <c r="G497" s="148"/>
    </row>
    <row r="498" spans="7:7" ht="15.75" hidden="1" customHeight="1" x14ac:dyDescent="0.25">
      <c r="G498" s="148"/>
    </row>
    <row r="499" spans="7:7" ht="15.75" hidden="1" customHeight="1" x14ac:dyDescent="0.25">
      <c r="G499" s="148"/>
    </row>
    <row r="500" spans="7:7" ht="15.75" hidden="1" customHeight="1" x14ac:dyDescent="0.25">
      <c r="G500" s="148"/>
    </row>
    <row r="501" spans="7:7" ht="15.75" hidden="1" customHeight="1" x14ac:dyDescent="0.25">
      <c r="G501" s="148"/>
    </row>
    <row r="502" spans="7:7" ht="15.75" hidden="1" customHeight="1" x14ac:dyDescent="0.25">
      <c r="G502" s="148"/>
    </row>
    <row r="503" spans="7:7" ht="15.75" hidden="1" customHeight="1" x14ac:dyDescent="0.25">
      <c r="G503" s="148"/>
    </row>
    <row r="504" spans="7:7" ht="15.75" hidden="1" customHeight="1" x14ac:dyDescent="0.25">
      <c r="G504" s="148"/>
    </row>
    <row r="505" spans="7:7" ht="15.75" hidden="1" customHeight="1" x14ac:dyDescent="0.25">
      <c r="G505" s="148"/>
    </row>
    <row r="506" spans="7:7" ht="15.75" hidden="1" customHeight="1" x14ac:dyDescent="0.25">
      <c r="G506" s="148"/>
    </row>
    <row r="507" spans="7:7" ht="15.75" hidden="1" customHeight="1" x14ac:dyDescent="0.25">
      <c r="G507" s="148"/>
    </row>
    <row r="508" spans="7:7" ht="15.75" hidden="1" customHeight="1" x14ac:dyDescent="0.25">
      <c r="G508" s="148"/>
    </row>
    <row r="509" spans="7:7" ht="15.75" hidden="1" customHeight="1" x14ac:dyDescent="0.25">
      <c r="G509" s="148"/>
    </row>
    <row r="510" spans="7:7" ht="15.75" hidden="1" customHeight="1" x14ac:dyDescent="0.25">
      <c r="G510" s="148"/>
    </row>
    <row r="511" spans="7:7" ht="15.75" hidden="1" customHeight="1" x14ac:dyDescent="0.25">
      <c r="G511" s="148"/>
    </row>
    <row r="512" spans="7:7" ht="15.75" hidden="1" customHeight="1" x14ac:dyDescent="0.25">
      <c r="G512" s="148"/>
    </row>
    <row r="513" spans="7:7" ht="15.75" hidden="1" customHeight="1" x14ac:dyDescent="0.25">
      <c r="G513" s="148"/>
    </row>
    <row r="514" spans="7:7" ht="15.75" hidden="1" customHeight="1" x14ac:dyDescent="0.25">
      <c r="G514" s="148"/>
    </row>
    <row r="515" spans="7:7" ht="15.75" hidden="1" customHeight="1" x14ac:dyDescent="0.25">
      <c r="G515" s="148"/>
    </row>
    <row r="516" spans="7:7" ht="15.75" hidden="1" customHeight="1" x14ac:dyDescent="0.25">
      <c r="G516" s="148"/>
    </row>
    <row r="517" spans="7:7" ht="15.75" hidden="1" customHeight="1" x14ac:dyDescent="0.25">
      <c r="G517" s="148"/>
    </row>
    <row r="518" spans="7:7" ht="15.75" hidden="1" customHeight="1" x14ac:dyDescent="0.25">
      <c r="G518" s="148"/>
    </row>
    <row r="519" spans="7:7" ht="15.75" hidden="1" customHeight="1" x14ac:dyDescent="0.25">
      <c r="G519" s="148"/>
    </row>
    <row r="520" spans="7:7" ht="15.75" hidden="1" customHeight="1" x14ac:dyDescent="0.25">
      <c r="G520" s="148"/>
    </row>
    <row r="521" spans="7:7" ht="15.75" hidden="1" customHeight="1" x14ac:dyDescent="0.25">
      <c r="G521" s="148"/>
    </row>
    <row r="522" spans="7:7" ht="15.75" hidden="1" customHeight="1" x14ac:dyDescent="0.25">
      <c r="G522" s="148"/>
    </row>
    <row r="523" spans="7:7" ht="15.75" hidden="1" customHeight="1" x14ac:dyDescent="0.25">
      <c r="G523" s="148"/>
    </row>
    <row r="524" spans="7:7" ht="15.75" hidden="1" customHeight="1" x14ac:dyDescent="0.25">
      <c r="G524" s="148"/>
    </row>
    <row r="525" spans="7:7" ht="15.75" hidden="1" customHeight="1" x14ac:dyDescent="0.25">
      <c r="G525" s="148"/>
    </row>
    <row r="526" spans="7:7" ht="15.75" hidden="1" customHeight="1" x14ac:dyDescent="0.25">
      <c r="G526" s="148"/>
    </row>
    <row r="527" spans="7:7" ht="15.75" hidden="1" customHeight="1" x14ac:dyDescent="0.25">
      <c r="G527" s="148"/>
    </row>
    <row r="528" spans="7:7" ht="15.75" hidden="1" customHeight="1" x14ac:dyDescent="0.25">
      <c r="G528" s="148"/>
    </row>
    <row r="529" spans="7:7" ht="15.75" hidden="1" customHeight="1" x14ac:dyDescent="0.25">
      <c r="G529" s="148"/>
    </row>
    <row r="530" spans="7:7" ht="15.75" hidden="1" customHeight="1" x14ac:dyDescent="0.25">
      <c r="G530" s="148"/>
    </row>
    <row r="531" spans="7:7" ht="15.75" hidden="1" customHeight="1" x14ac:dyDescent="0.25">
      <c r="G531" s="148"/>
    </row>
    <row r="532" spans="7:7" ht="15.75" hidden="1" customHeight="1" x14ac:dyDescent="0.25">
      <c r="G532" s="148"/>
    </row>
    <row r="533" spans="7:7" ht="15.75" hidden="1" customHeight="1" x14ac:dyDescent="0.25">
      <c r="G533" s="148"/>
    </row>
    <row r="534" spans="7:7" ht="15.75" hidden="1" customHeight="1" x14ac:dyDescent="0.25">
      <c r="G534" s="148"/>
    </row>
    <row r="535" spans="7:7" ht="15.75" hidden="1" customHeight="1" x14ac:dyDescent="0.25">
      <c r="G535" s="148"/>
    </row>
    <row r="536" spans="7:7" ht="15.75" hidden="1" customHeight="1" x14ac:dyDescent="0.25">
      <c r="G536" s="148"/>
    </row>
    <row r="537" spans="7:7" ht="15.75" hidden="1" customHeight="1" x14ac:dyDescent="0.25">
      <c r="G537" s="148"/>
    </row>
    <row r="538" spans="7:7" ht="15.75" hidden="1" customHeight="1" x14ac:dyDescent="0.25">
      <c r="G538" s="148"/>
    </row>
    <row r="539" spans="7:7" ht="15.75" hidden="1" customHeight="1" x14ac:dyDescent="0.25">
      <c r="G539" s="148"/>
    </row>
    <row r="540" spans="7:7" ht="15.75" hidden="1" customHeight="1" x14ac:dyDescent="0.25">
      <c r="G540" s="148"/>
    </row>
    <row r="541" spans="7:7" ht="15.75" hidden="1" customHeight="1" x14ac:dyDescent="0.25">
      <c r="G541" s="148"/>
    </row>
    <row r="542" spans="7:7" ht="15.75" hidden="1" customHeight="1" x14ac:dyDescent="0.25">
      <c r="G542" s="148"/>
    </row>
    <row r="543" spans="7:7" ht="15.75" hidden="1" customHeight="1" x14ac:dyDescent="0.25">
      <c r="G543" s="148"/>
    </row>
    <row r="544" spans="7:7" ht="15.75" hidden="1" customHeight="1" x14ac:dyDescent="0.25">
      <c r="G544" s="148"/>
    </row>
    <row r="545" spans="7:7" ht="15.75" hidden="1" customHeight="1" x14ac:dyDescent="0.25">
      <c r="G545" s="148"/>
    </row>
    <row r="546" spans="7:7" ht="15.75" hidden="1" customHeight="1" x14ac:dyDescent="0.25">
      <c r="G546" s="148"/>
    </row>
    <row r="547" spans="7:7" ht="15.75" hidden="1" customHeight="1" x14ac:dyDescent="0.25">
      <c r="G547" s="148"/>
    </row>
    <row r="548" spans="7:7" ht="15.75" hidden="1" customHeight="1" x14ac:dyDescent="0.25">
      <c r="G548" s="148"/>
    </row>
    <row r="549" spans="7:7" ht="15.75" hidden="1" customHeight="1" x14ac:dyDescent="0.25">
      <c r="G549" s="148"/>
    </row>
    <row r="550" spans="7:7" ht="15.75" hidden="1" customHeight="1" x14ac:dyDescent="0.25">
      <c r="G550" s="148"/>
    </row>
    <row r="551" spans="7:7" ht="15.75" hidden="1" customHeight="1" x14ac:dyDescent="0.25">
      <c r="G551" s="148"/>
    </row>
    <row r="552" spans="7:7" ht="15.75" hidden="1" customHeight="1" x14ac:dyDescent="0.25">
      <c r="G552" s="148"/>
    </row>
    <row r="553" spans="7:7" ht="15.75" hidden="1" customHeight="1" x14ac:dyDescent="0.25">
      <c r="G553" s="148"/>
    </row>
    <row r="554" spans="7:7" ht="15.75" hidden="1" customHeight="1" x14ac:dyDescent="0.25">
      <c r="G554" s="148"/>
    </row>
    <row r="555" spans="7:7" ht="15.75" hidden="1" customHeight="1" x14ac:dyDescent="0.25">
      <c r="G555" s="148"/>
    </row>
    <row r="556" spans="7:7" ht="15.75" hidden="1" customHeight="1" x14ac:dyDescent="0.25">
      <c r="G556" s="148"/>
    </row>
    <row r="557" spans="7:7" ht="15.75" hidden="1" customHeight="1" x14ac:dyDescent="0.25">
      <c r="G557" s="148"/>
    </row>
    <row r="558" spans="7:7" ht="15.75" hidden="1" customHeight="1" x14ac:dyDescent="0.25">
      <c r="G558" s="148"/>
    </row>
    <row r="559" spans="7:7" ht="15.75" hidden="1" customHeight="1" x14ac:dyDescent="0.25">
      <c r="G559" s="148"/>
    </row>
    <row r="560" spans="7:7" ht="15.75" hidden="1" customHeight="1" x14ac:dyDescent="0.25">
      <c r="G560" s="148"/>
    </row>
    <row r="561" spans="7:7" ht="15.75" hidden="1" customHeight="1" x14ac:dyDescent="0.25">
      <c r="G561" s="148"/>
    </row>
    <row r="562" spans="7:7" ht="15.75" hidden="1" customHeight="1" x14ac:dyDescent="0.25">
      <c r="G562" s="148"/>
    </row>
    <row r="563" spans="7:7" ht="15.75" hidden="1" customHeight="1" x14ac:dyDescent="0.25">
      <c r="G563" s="148"/>
    </row>
    <row r="564" spans="7:7" ht="15.75" hidden="1" customHeight="1" x14ac:dyDescent="0.25">
      <c r="G564" s="148"/>
    </row>
    <row r="565" spans="7:7" ht="15.75" hidden="1" customHeight="1" x14ac:dyDescent="0.25">
      <c r="G565" s="148"/>
    </row>
    <row r="566" spans="7:7" ht="15.75" hidden="1" customHeight="1" x14ac:dyDescent="0.25">
      <c r="G566" s="148"/>
    </row>
    <row r="567" spans="7:7" ht="15.75" hidden="1" customHeight="1" x14ac:dyDescent="0.25">
      <c r="G567" s="148"/>
    </row>
    <row r="568" spans="7:7" ht="15.75" hidden="1" customHeight="1" x14ac:dyDescent="0.25">
      <c r="G568" s="148"/>
    </row>
    <row r="569" spans="7:7" ht="15.75" hidden="1" customHeight="1" x14ac:dyDescent="0.25">
      <c r="G569" s="148"/>
    </row>
    <row r="570" spans="7:7" ht="15.75" hidden="1" customHeight="1" x14ac:dyDescent="0.25">
      <c r="G570" s="148"/>
    </row>
    <row r="571" spans="7:7" ht="15.75" hidden="1" customHeight="1" x14ac:dyDescent="0.25">
      <c r="G571" s="148"/>
    </row>
    <row r="572" spans="7:7" ht="15.75" hidden="1" customHeight="1" x14ac:dyDescent="0.25">
      <c r="G572" s="148"/>
    </row>
    <row r="573" spans="7:7" ht="15.75" hidden="1" customHeight="1" x14ac:dyDescent="0.25">
      <c r="G573" s="148"/>
    </row>
    <row r="574" spans="7:7" ht="15.75" hidden="1" customHeight="1" x14ac:dyDescent="0.25">
      <c r="G574" s="148"/>
    </row>
    <row r="575" spans="7:7" ht="15.75" hidden="1" customHeight="1" x14ac:dyDescent="0.25">
      <c r="G575" s="148"/>
    </row>
    <row r="576" spans="7:7" ht="15.75" hidden="1" customHeight="1" x14ac:dyDescent="0.25">
      <c r="G576" s="148"/>
    </row>
    <row r="577" spans="7:7" ht="15.75" hidden="1" customHeight="1" x14ac:dyDescent="0.25">
      <c r="G577" s="148"/>
    </row>
    <row r="578" spans="7:7" ht="15.75" hidden="1" customHeight="1" x14ac:dyDescent="0.25">
      <c r="G578" s="148"/>
    </row>
    <row r="579" spans="7:7" ht="15.75" hidden="1" customHeight="1" x14ac:dyDescent="0.25">
      <c r="G579" s="148"/>
    </row>
    <row r="580" spans="7:7" ht="15.75" hidden="1" customHeight="1" x14ac:dyDescent="0.25">
      <c r="G580" s="148"/>
    </row>
    <row r="581" spans="7:7" ht="15.75" hidden="1" customHeight="1" x14ac:dyDescent="0.25">
      <c r="G581" s="148"/>
    </row>
    <row r="582" spans="7:7" ht="15.75" hidden="1" customHeight="1" x14ac:dyDescent="0.25">
      <c r="G582" s="148"/>
    </row>
    <row r="583" spans="7:7" ht="15.75" hidden="1" customHeight="1" x14ac:dyDescent="0.25">
      <c r="G583" s="148"/>
    </row>
    <row r="584" spans="7:7" ht="15.75" hidden="1" customHeight="1" x14ac:dyDescent="0.25">
      <c r="G584" s="148"/>
    </row>
    <row r="585" spans="7:7" ht="15.75" hidden="1" customHeight="1" x14ac:dyDescent="0.25">
      <c r="G585" s="148"/>
    </row>
    <row r="586" spans="7:7" ht="15.75" hidden="1" customHeight="1" x14ac:dyDescent="0.25">
      <c r="G586" s="148"/>
    </row>
    <row r="587" spans="7:7" ht="15.75" hidden="1" customHeight="1" x14ac:dyDescent="0.25">
      <c r="G587" s="148"/>
    </row>
    <row r="588" spans="7:7" ht="15.75" hidden="1" customHeight="1" x14ac:dyDescent="0.25">
      <c r="G588" s="148"/>
    </row>
    <row r="589" spans="7:7" ht="15.75" hidden="1" customHeight="1" x14ac:dyDescent="0.25">
      <c r="G589" s="148"/>
    </row>
    <row r="590" spans="7:7" ht="15.75" hidden="1" customHeight="1" x14ac:dyDescent="0.25">
      <c r="G590" s="148"/>
    </row>
    <row r="591" spans="7:7" ht="15.75" hidden="1" customHeight="1" x14ac:dyDescent="0.25">
      <c r="G591" s="148"/>
    </row>
    <row r="592" spans="7:7" ht="15.75" hidden="1" customHeight="1" x14ac:dyDescent="0.25">
      <c r="G592" s="148"/>
    </row>
    <row r="593" spans="7:7" ht="15.75" hidden="1" customHeight="1" x14ac:dyDescent="0.25">
      <c r="G593" s="148"/>
    </row>
    <row r="594" spans="7:7" ht="15.75" hidden="1" customHeight="1" x14ac:dyDescent="0.25">
      <c r="G594" s="148"/>
    </row>
    <row r="595" spans="7:7" ht="15.75" hidden="1" customHeight="1" x14ac:dyDescent="0.25">
      <c r="G595" s="148"/>
    </row>
    <row r="596" spans="7:7" ht="15.75" hidden="1" customHeight="1" x14ac:dyDescent="0.25">
      <c r="G596" s="148"/>
    </row>
    <row r="597" spans="7:7" ht="15.75" hidden="1" customHeight="1" x14ac:dyDescent="0.25">
      <c r="G597" s="148"/>
    </row>
    <row r="598" spans="7:7" ht="15.75" hidden="1" customHeight="1" x14ac:dyDescent="0.25">
      <c r="G598" s="148"/>
    </row>
    <row r="599" spans="7:7" ht="15.75" hidden="1" customHeight="1" x14ac:dyDescent="0.25">
      <c r="G599" s="148"/>
    </row>
    <row r="600" spans="7:7" ht="15.75" hidden="1" customHeight="1" x14ac:dyDescent="0.25">
      <c r="G600" s="148"/>
    </row>
    <row r="601" spans="7:7" ht="15.75" hidden="1" customHeight="1" x14ac:dyDescent="0.25">
      <c r="G601" s="148"/>
    </row>
    <row r="602" spans="7:7" ht="15.75" hidden="1" customHeight="1" x14ac:dyDescent="0.25">
      <c r="G602" s="148"/>
    </row>
    <row r="603" spans="7:7" ht="15.75" hidden="1" customHeight="1" x14ac:dyDescent="0.25">
      <c r="G603" s="148"/>
    </row>
    <row r="604" spans="7:7" ht="15.75" hidden="1" customHeight="1" x14ac:dyDescent="0.25">
      <c r="G604" s="148"/>
    </row>
    <row r="605" spans="7:7" ht="15.75" hidden="1" customHeight="1" x14ac:dyDescent="0.25">
      <c r="G605" s="148"/>
    </row>
    <row r="606" spans="7:7" ht="15.75" hidden="1" customHeight="1" x14ac:dyDescent="0.25">
      <c r="G606" s="148"/>
    </row>
    <row r="607" spans="7:7" ht="15.75" hidden="1" customHeight="1" x14ac:dyDescent="0.25">
      <c r="G607" s="148"/>
    </row>
    <row r="608" spans="7:7" ht="15.75" hidden="1" customHeight="1" x14ac:dyDescent="0.25">
      <c r="G608" s="148"/>
    </row>
    <row r="609" spans="7:7" ht="15.75" hidden="1" customHeight="1" x14ac:dyDescent="0.25">
      <c r="G609" s="148"/>
    </row>
    <row r="610" spans="7:7" ht="15.75" hidden="1" customHeight="1" x14ac:dyDescent="0.25">
      <c r="G610" s="148"/>
    </row>
    <row r="611" spans="7:7" ht="15.75" hidden="1" customHeight="1" x14ac:dyDescent="0.25">
      <c r="G611" s="148"/>
    </row>
    <row r="612" spans="7:7" ht="15.75" hidden="1" customHeight="1" x14ac:dyDescent="0.25">
      <c r="G612" s="148"/>
    </row>
    <row r="613" spans="7:7" ht="15.75" hidden="1" customHeight="1" x14ac:dyDescent="0.25">
      <c r="G613" s="148"/>
    </row>
    <row r="614" spans="7:7" ht="15.75" hidden="1" customHeight="1" x14ac:dyDescent="0.25">
      <c r="G614" s="148"/>
    </row>
    <row r="615" spans="7:7" ht="15.75" hidden="1" customHeight="1" x14ac:dyDescent="0.25">
      <c r="G615" s="148"/>
    </row>
    <row r="616" spans="7:7" ht="15.75" hidden="1" customHeight="1" x14ac:dyDescent="0.25">
      <c r="G616" s="148"/>
    </row>
    <row r="617" spans="7:7" ht="15.75" hidden="1" customHeight="1" x14ac:dyDescent="0.25">
      <c r="G617" s="148"/>
    </row>
    <row r="618" spans="7:7" ht="15.75" hidden="1" customHeight="1" x14ac:dyDescent="0.25">
      <c r="G618" s="148"/>
    </row>
    <row r="619" spans="7:7" ht="15.75" hidden="1" customHeight="1" x14ac:dyDescent="0.25">
      <c r="G619" s="148"/>
    </row>
    <row r="620" spans="7:7" ht="15.75" hidden="1" customHeight="1" x14ac:dyDescent="0.25">
      <c r="G620" s="148"/>
    </row>
    <row r="621" spans="7:7" ht="15.75" hidden="1" customHeight="1" x14ac:dyDescent="0.25">
      <c r="G621" s="148"/>
    </row>
    <row r="622" spans="7:7" ht="15.75" hidden="1" customHeight="1" x14ac:dyDescent="0.25">
      <c r="G622" s="148"/>
    </row>
    <row r="623" spans="7:7" ht="15.75" hidden="1" customHeight="1" x14ac:dyDescent="0.25">
      <c r="G623" s="148"/>
    </row>
    <row r="624" spans="7:7" ht="15.75" hidden="1" customHeight="1" x14ac:dyDescent="0.25">
      <c r="G624" s="148"/>
    </row>
    <row r="625" spans="7:7" ht="15.75" hidden="1" customHeight="1" x14ac:dyDescent="0.25">
      <c r="G625" s="148"/>
    </row>
    <row r="626" spans="7:7" ht="15.75" hidden="1" customHeight="1" x14ac:dyDescent="0.25">
      <c r="G626" s="148"/>
    </row>
    <row r="627" spans="7:7" ht="15.75" hidden="1" customHeight="1" x14ac:dyDescent="0.25">
      <c r="G627" s="148"/>
    </row>
    <row r="628" spans="7:7" ht="15.75" hidden="1" customHeight="1" x14ac:dyDescent="0.25">
      <c r="G628" s="148"/>
    </row>
    <row r="629" spans="7:7" ht="15.75" hidden="1" customHeight="1" x14ac:dyDescent="0.25">
      <c r="G629" s="148"/>
    </row>
    <row r="630" spans="7:7" ht="15.75" hidden="1" customHeight="1" x14ac:dyDescent="0.25">
      <c r="G630" s="148"/>
    </row>
    <row r="631" spans="7:7" ht="15.75" hidden="1" customHeight="1" x14ac:dyDescent="0.25">
      <c r="G631" s="148"/>
    </row>
    <row r="632" spans="7:7" ht="15.75" hidden="1" customHeight="1" x14ac:dyDescent="0.25">
      <c r="G632" s="148"/>
    </row>
    <row r="633" spans="7:7" ht="15.75" hidden="1" customHeight="1" x14ac:dyDescent="0.25">
      <c r="G633" s="148"/>
    </row>
    <row r="634" spans="7:7" ht="15.75" hidden="1" customHeight="1" x14ac:dyDescent="0.25">
      <c r="G634" s="148"/>
    </row>
    <row r="635" spans="7:7" ht="15.75" hidden="1" customHeight="1" x14ac:dyDescent="0.25">
      <c r="G635" s="148"/>
    </row>
    <row r="636" spans="7:7" ht="15.75" hidden="1" customHeight="1" x14ac:dyDescent="0.25">
      <c r="G636" s="148"/>
    </row>
    <row r="637" spans="7:7" ht="15.75" hidden="1" customHeight="1" x14ac:dyDescent="0.25">
      <c r="G637" s="148"/>
    </row>
    <row r="638" spans="7:7" ht="15.75" hidden="1" customHeight="1" x14ac:dyDescent="0.25">
      <c r="G638" s="148"/>
    </row>
    <row r="639" spans="7:7" ht="15.75" hidden="1" customHeight="1" x14ac:dyDescent="0.25">
      <c r="G639" s="148"/>
    </row>
    <row r="640" spans="7:7" ht="15.75" hidden="1" customHeight="1" x14ac:dyDescent="0.25">
      <c r="G640" s="148"/>
    </row>
    <row r="641" spans="7:7" ht="15.75" hidden="1" customHeight="1" x14ac:dyDescent="0.25">
      <c r="G641" s="148"/>
    </row>
    <row r="642" spans="7:7" ht="15.75" hidden="1" customHeight="1" x14ac:dyDescent="0.25">
      <c r="G642" s="148"/>
    </row>
    <row r="643" spans="7:7" ht="15.75" hidden="1" customHeight="1" x14ac:dyDescent="0.25">
      <c r="G643" s="148"/>
    </row>
    <row r="644" spans="7:7" ht="15.75" hidden="1" customHeight="1" x14ac:dyDescent="0.25">
      <c r="G644" s="148"/>
    </row>
    <row r="645" spans="7:7" ht="15.75" hidden="1" customHeight="1" x14ac:dyDescent="0.25">
      <c r="G645" s="148"/>
    </row>
    <row r="646" spans="7:7" ht="15.75" hidden="1" customHeight="1" x14ac:dyDescent="0.25">
      <c r="G646" s="148"/>
    </row>
    <row r="647" spans="7:7" ht="15.75" hidden="1" customHeight="1" x14ac:dyDescent="0.25">
      <c r="G647" s="148"/>
    </row>
    <row r="648" spans="7:7" ht="15.75" hidden="1" customHeight="1" x14ac:dyDescent="0.25">
      <c r="G648" s="148"/>
    </row>
    <row r="649" spans="7:7" ht="15.75" hidden="1" customHeight="1" x14ac:dyDescent="0.25">
      <c r="G649" s="148"/>
    </row>
    <row r="650" spans="7:7" ht="15.75" hidden="1" customHeight="1" x14ac:dyDescent="0.25">
      <c r="G650" s="148"/>
    </row>
    <row r="651" spans="7:7" ht="15.75" hidden="1" customHeight="1" x14ac:dyDescent="0.25">
      <c r="G651" s="148"/>
    </row>
    <row r="652" spans="7:7" ht="15.75" hidden="1" customHeight="1" x14ac:dyDescent="0.25">
      <c r="G652" s="148"/>
    </row>
    <row r="653" spans="7:7" ht="15.75" hidden="1" customHeight="1" x14ac:dyDescent="0.25">
      <c r="G653" s="148"/>
    </row>
    <row r="654" spans="7:7" ht="15.75" hidden="1" customHeight="1" x14ac:dyDescent="0.25">
      <c r="G654" s="148"/>
    </row>
    <row r="655" spans="7:7" ht="15.75" hidden="1" customHeight="1" x14ac:dyDescent="0.25">
      <c r="G655" s="148"/>
    </row>
    <row r="656" spans="7:7" ht="15.75" hidden="1" customHeight="1" x14ac:dyDescent="0.25">
      <c r="G656" s="148"/>
    </row>
    <row r="657" spans="7:7" ht="15.75" hidden="1" customHeight="1" x14ac:dyDescent="0.25">
      <c r="G657" s="148"/>
    </row>
    <row r="658" spans="7:7" ht="15.75" hidden="1" customHeight="1" x14ac:dyDescent="0.25">
      <c r="G658" s="148"/>
    </row>
    <row r="659" spans="7:7" ht="15.75" hidden="1" customHeight="1" x14ac:dyDescent="0.25">
      <c r="G659" s="148"/>
    </row>
    <row r="660" spans="7:7" ht="15.75" hidden="1" customHeight="1" x14ac:dyDescent="0.25">
      <c r="G660" s="148"/>
    </row>
    <row r="661" spans="7:7" ht="15.75" hidden="1" customHeight="1" x14ac:dyDescent="0.25">
      <c r="G661" s="148"/>
    </row>
    <row r="662" spans="7:7" ht="15.75" hidden="1" customHeight="1" x14ac:dyDescent="0.25">
      <c r="G662" s="148"/>
    </row>
    <row r="663" spans="7:7" ht="15.75" hidden="1" customHeight="1" x14ac:dyDescent="0.25">
      <c r="G663" s="148"/>
    </row>
    <row r="664" spans="7:7" ht="15.75" hidden="1" customHeight="1" x14ac:dyDescent="0.25">
      <c r="G664" s="148"/>
    </row>
    <row r="665" spans="7:7" ht="15.75" hidden="1" customHeight="1" x14ac:dyDescent="0.25">
      <c r="G665" s="148"/>
    </row>
    <row r="666" spans="7:7" ht="15.75" hidden="1" customHeight="1" x14ac:dyDescent="0.25">
      <c r="G666" s="148"/>
    </row>
    <row r="667" spans="7:7" ht="15.75" hidden="1" customHeight="1" x14ac:dyDescent="0.25">
      <c r="G667" s="148"/>
    </row>
    <row r="668" spans="7:7" ht="15.75" hidden="1" customHeight="1" x14ac:dyDescent="0.25">
      <c r="G668" s="148"/>
    </row>
    <row r="669" spans="7:7" ht="15.75" hidden="1" customHeight="1" x14ac:dyDescent="0.25">
      <c r="G669" s="148"/>
    </row>
    <row r="670" spans="7:7" ht="15.75" hidden="1" customHeight="1" x14ac:dyDescent="0.25">
      <c r="G670" s="148"/>
    </row>
    <row r="671" spans="7:7" ht="15.75" hidden="1" customHeight="1" x14ac:dyDescent="0.25">
      <c r="G671" s="148"/>
    </row>
    <row r="672" spans="7:7" ht="15.75" hidden="1" customHeight="1" x14ac:dyDescent="0.25">
      <c r="G672" s="148"/>
    </row>
    <row r="673" spans="7:7" ht="15.75" hidden="1" customHeight="1" x14ac:dyDescent="0.25">
      <c r="G673" s="148"/>
    </row>
    <row r="674" spans="7:7" ht="15.75" hidden="1" customHeight="1" x14ac:dyDescent="0.25">
      <c r="G674" s="148"/>
    </row>
    <row r="675" spans="7:7" ht="15.75" hidden="1" customHeight="1" x14ac:dyDescent="0.25">
      <c r="G675" s="148"/>
    </row>
    <row r="676" spans="7:7" ht="15.75" hidden="1" customHeight="1" x14ac:dyDescent="0.25">
      <c r="G676" s="148"/>
    </row>
    <row r="677" spans="7:7" ht="15.75" hidden="1" customHeight="1" x14ac:dyDescent="0.25">
      <c r="G677" s="148"/>
    </row>
    <row r="678" spans="7:7" ht="15.75" hidden="1" customHeight="1" x14ac:dyDescent="0.25">
      <c r="G678" s="148"/>
    </row>
    <row r="679" spans="7:7" ht="15.75" hidden="1" customHeight="1" x14ac:dyDescent="0.25">
      <c r="G679" s="148"/>
    </row>
    <row r="680" spans="7:7" ht="15.75" hidden="1" customHeight="1" x14ac:dyDescent="0.25">
      <c r="G680" s="148"/>
    </row>
    <row r="681" spans="7:7" ht="15.75" hidden="1" customHeight="1" x14ac:dyDescent="0.25">
      <c r="G681" s="148"/>
    </row>
    <row r="682" spans="7:7" ht="15.75" hidden="1" customHeight="1" x14ac:dyDescent="0.25">
      <c r="G682" s="148"/>
    </row>
    <row r="683" spans="7:7" ht="15.75" hidden="1" customHeight="1" x14ac:dyDescent="0.25">
      <c r="G683" s="148"/>
    </row>
    <row r="684" spans="7:7" ht="15.75" hidden="1" customHeight="1" x14ac:dyDescent="0.25">
      <c r="G684" s="148"/>
    </row>
    <row r="685" spans="7:7" ht="15.75" hidden="1" customHeight="1" x14ac:dyDescent="0.25">
      <c r="G685" s="148"/>
    </row>
    <row r="686" spans="7:7" ht="15.75" hidden="1" customHeight="1" x14ac:dyDescent="0.25">
      <c r="G686" s="148"/>
    </row>
    <row r="687" spans="7:7" ht="15.75" hidden="1" customHeight="1" x14ac:dyDescent="0.25">
      <c r="G687" s="148"/>
    </row>
    <row r="688" spans="7:7" ht="15.75" hidden="1" customHeight="1" x14ac:dyDescent="0.25">
      <c r="G688" s="148"/>
    </row>
    <row r="689" spans="7:7" ht="15.75" hidden="1" customHeight="1" x14ac:dyDescent="0.25">
      <c r="G689" s="148"/>
    </row>
    <row r="690" spans="7:7" ht="15.75" hidden="1" customHeight="1" x14ac:dyDescent="0.25">
      <c r="G690" s="148"/>
    </row>
    <row r="691" spans="7:7" ht="15.75" hidden="1" customHeight="1" x14ac:dyDescent="0.25">
      <c r="G691" s="148"/>
    </row>
    <row r="692" spans="7:7" ht="15.75" hidden="1" customHeight="1" x14ac:dyDescent="0.25">
      <c r="G692" s="148"/>
    </row>
    <row r="693" spans="7:7" ht="15.75" hidden="1" customHeight="1" x14ac:dyDescent="0.25">
      <c r="G693" s="148"/>
    </row>
    <row r="694" spans="7:7" ht="15.75" hidden="1" customHeight="1" x14ac:dyDescent="0.25">
      <c r="G694" s="148"/>
    </row>
    <row r="695" spans="7:7" ht="15.75" hidden="1" customHeight="1" x14ac:dyDescent="0.25">
      <c r="G695" s="148"/>
    </row>
    <row r="696" spans="7:7" ht="15.75" hidden="1" customHeight="1" x14ac:dyDescent="0.25">
      <c r="G696" s="148"/>
    </row>
    <row r="697" spans="7:7" ht="15.75" hidden="1" customHeight="1" x14ac:dyDescent="0.25">
      <c r="G697" s="148"/>
    </row>
    <row r="698" spans="7:7" ht="15.75" hidden="1" customHeight="1" x14ac:dyDescent="0.25">
      <c r="G698" s="148"/>
    </row>
    <row r="699" spans="7:7" ht="15.75" hidden="1" customHeight="1" x14ac:dyDescent="0.25">
      <c r="G699" s="148"/>
    </row>
    <row r="700" spans="7:7" ht="15.75" hidden="1" customHeight="1" x14ac:dyDescent="0.25">
      <c r="G700" s="148"/>
    </row>
    <row r="701" spans="7:7" ht="15.75" hidden="1" customHeight="1" x14ac:dyDescent="0.25">
      <c r="G701" s="148"/>
    </row>
    <row r="702" spans="7:7" ht="15.75" hidden="1" customHeight="1" x14ac:dyDescent="0.25">
      <c r="G702" s="148"/>
    </row>
    <row r="703" spans="7:7" ht="15.75" hidden="1" customHeight="1" x14ac:dyDescent="0.25">
      <c r="G703" s="148"/>
    </row>
    <row r="704" spans="7:7" ht="15.75" hidden="1" customHeight="1" x14ac:dyDescent="0.25">
      <c r="G704" s="148"/>
    </row>
    <row r="705" spans="7:7" ht="15.75" hidden="1" customHeight="1" x14ac:dyDescent="0.25">
      <c r="G705" s="148"/>
    </row>
    <row r="706" spans="7:7" ht="15.75" hidden="1" customHeight="1" x14ac:dyDescent="0.25">
      <c r="G706" s="148"/>
    </row>
    <row r="707" spans="7:7" ht="15.75" hidden="1" customHeight="1" x14ac:dyDescent="0.25">
      <c r="G707" s="148"/>
    </row>
    <row r="708" spans="7:7" ht="15.75" hidden="1" customHeight="1" x14ac:dyDescent="0.25">
      <c r="G708" s="148"/>
    </row>
    <row r="709" spans="7:7" ht="15.75" hidden="1" customHeight="1" x14ac:dyDescent="0.25">
      <c r="G709" s="148"/>
    </row>
    <row r="710" spans="7:7" ht="15.75" hidden="1" customHeight="1" x14ac:dyDescent="0.25">
      <c r="G710" s="148"/>
    </row>
    <row r="711" spans="7:7" ht="15.75" hidden="1" customHeight="1" x14ac:dyDescent="0.25">
      <c r="G711" s="148"/>
    </row>
    <row r="712" spans="7:7" ht="15.75" hidden="1" customHeight="1" x14ac:dyDescent="0.25">
      <c r="G712" s="148"/>
    </row>
    <row r="713" spans="7:7" ht="15.75" hidden="1" customHeight="1" x14ac:dyDescent="0.25">
      <c r="G713" s="148"/>
    </row>
    <row r="714" spans="7:7" ht="15.75" hidden="1" customHeight="1" x14ac:dyDescent="0.25">
      <c r="G714" s="148"/>
    </row>
    <row r="715" spans="7:7" ht="15.75" hidden="1" customHeight="1" x14ac:dyDescent="0.25">
      <c r="G715" s="148"/>
    </row>
    <row r="716" spans="7:7" ht="15.75" hidden="1" customHeight="1" x14ac:dyDescent="0.25">
      <c r="G716" s="148"/>
    </row>
    <row r="717" spans="7:7" ht="15.75" hidden="1" customHeight="1" x14ac:dyDescent="0.25">
      <c r="G717" s="148"/>
    </row>
    <row r="718" spans="7:7" ht="15.75" hidden="1" customHeight="1" x14ac:dyDescent="0.25">
      <c r="G718" s="148"/>
    </row>
    <row r="719" spans="7:7" ht="15.75" hidden="1" customHeight="1" x14ac:dyDescent="0.25">
      <c r="G719" s="148"/>
    </row>
    <row r="720" spans="7:7" ht="15.75" hidden="1" customHeight="1" x14ac:dyDescent="0.25">
      <c r="G720" s="148"/>
    </row>
    <row r="721" spans="7:7" ht="15.75" hidden="1" customHeight="1" x14ac:dyDescent="0.25">
      <c r="G721" s="148"/>
    </row>
    <row r="722" spans="7:7" ht="15.75" hidden="1" customHeight="1" x14ac:dyDescent="0.25">
      <c r="G722" s="148"/>
    </row>
    <row r="723" spans="7:7" ht="15.75" hidden="1" customHeight="1" x14ac:dyDescent="0.25">
      <c r="G723" s="148"/>
    </row>
    <row r="724" spans="7:7" ht="15.75" hidden="1" customHeight="1" x14ac:dyDescent="0.25">
      <c r="G724" s="148"/>
    </row>
    <row r="725" spans="7:7" ht="15.75" hidden="1" customHeight="1" x14ac:dyDescent="0.25">
      <c r="G725" s="148"/>
    </row>
    <row r="726" spans="7:7" ht="15.75" hidden="1" customHeight="1" x14ac:dyDescent="0.25">
      <c r="G726" s="148"/>
    </row>
    <row r="727" spans="7:7" ht="15.75" hidden="1" customHeight="1" x14ac:dyDescent="0.25">
      <c r="G727" s="148"/>
    </row>
    <row r="728" spans="7:7" ht="15.75" hidden="1" customHeight="1" x14ac:dyDescent="0.25">
      <c r="G728" s="148"/>
    </row>
    <row r="729" spans="7:7" ht="15.75" hidden="1" customHeight="1" x14ac:dyDescent="0.25">
      <c r="G729" s="148"/>
    </row>
    <row r="730" spans="7:7" ht="15.75" hidden="1" customHeight="1" x14ac:dyDescent="0.25">
      <c r="G730" s="148"/>
    </row>
    <row r="731" spans="7:7" ht="15.75" hidden="1" customHeight="1" x14ac:dyDescent="0.25">
      <c r="G731" s="148"/>
    </row>
    <row r="732" spans="7:7" ht="15.75" hidden="1" customHeight="1" x14ac:dyDescent="0.25">
      <c r="G732" s="148"/>
    </row>
    <row r="733" spans="7:7" ht="15.75" hidden="1" customHeight="1" x14ac:dyDescent="0.25">
      <c r="G733" s="148"/>
    </row>
    <row r="734" spans="7:7" ht="15.75" hidden="1" customHeight="1" x14ac:dyDescent="0.25">
      <c r="G734" s="148"/>
    </row>
    <row r="735" spans="7:7" ht="15.75" hidden="1" customHeight="1" x14ac:dyDescent="0.25">
      <c r="G735" s="148"/>
    </row>
    <row r="736" spans="7:7" ht="15.75" hidden="1" customHeight="1" x14ac:dyDescent="0.25">
      <c r="G736" s="148"/>
    </row>
    <row r="737" spans="7:7" ht="15.75" hidden="1" customHeight="1" x14ac:dyDescent="0.25">
      <c r="G737" s="148"/>
    </row>
    <row r="738" spans="7:7" ht="15.75" hidden="1" customHeight="1" x14ac:dyDescent="0.25">
      <c r="G738" s="148"/>
    </row>
    <row r="739" spans="7:7" ht="15.75" hidden="1" customHeight="1" x14ac:dyDescent="0.25">
      <c r="G739" s="148"/>
    </row>
    <row r="740" spans="7:7" ht="15.75" hidden="1" customHeight="1" x14ac:dyDescent="0.25">
      <c r="G740" s="148"/>
    </row>
    <row r="741" spans="7:7" ht="15.75" hidden="1" customHeight="1" x14ac:dyDescent="0.25">
      <c r="G741" s="148"/>
    </row>
    <row r="742" spans="7:7" ht="15.75" hidden="1" customHeight="1" x14ac:dyDescent="0.25">
      <c r="G742" s="148"/>
    </row>
    <row r="743" spans="7:7" ht="15.75" hidden="1" customHeight="1" x14ac:dyDescent="0.25">
      <c r="G743" s="148"/>
    </row>
    <row r="744" spans="7:7" ht="15.75" hidden="1" customHeight="1" x14ac:dyDescent="0.25">
      <c r="G744" s="148"/>
    </row>
    <row r="745" spans="7:7" ht="15.75" hidden="1" customHeight="1" x14ac:dyDescent="0.25">
      <c r="G745" s="148"/>
    </row>
    <row r="746" spans="7:7" ht="15.75" hidden="1" customHeight="1" x14ac:dyDescent="0.25">
      <c r="G746" s="148"/>
    </row>
    <row r="747" spans="7:7" ht="15.75" hidden="1" customHeight="1" x14ac:dyDescent="0.25">
      <c r="G747" s="148"/>
    </row>
    <row r="748" spans="7:7" ht="15.75" hidden="1" customHeight="1" x14ac:dyDescent="0.25">
      <c r="G748" s="148"/>
    </row>
    <row r="749" spans="7:7" ht="15.75" hidden="1" customHeight="1" x14ac:dyDescent="0.25">
      <c r="G749" s="148"/>
    </row>
    <row r="750" spans="7:7" ht="15.75" hidden="1" customHeight="1" x14ac:dyDescent="0.25">
      <c r="G750" s="148"/>
    </row>
    <row r="751" spans="7:7" ht="15.75" hidden="1" customHeight="1" x14ac:dyDescent="0.25">
      <c r="G751" s="148"/>
    </row>
    <row r="752" spans="7:7" ht="15.75" hidden="1" customHeight="1" x14ac:dyDescent="0.25">
      <c r="G752" s="148"/>
    </row>
    <row r="753" spans="7:7" ht="15.75" hidden="1" customHeight="1" x14ac:dyDescent="0.25">
      <c r="G753" s="148"/>
    </row>
    <row r="754" spans="7:7" ht="15.75" hidden="1" customHeight="1" x14ac:dyDescent="0.25">
      <c r="G754" s="148"/>
    </row>
    <row r="755" spans="7:7" ht="15.75" hidden="1" customHeight="1" x14ac:dyDescent="0.25">
      <c r="G755" s="148"/>
    </row>
    <row r="756" spans="7:7" ht="15.75" hidden="1" customHeight="1" x14ac:dyDescent="0.25">
      <c r="G756" s="148"/>
    </row>
    <row r="757" spans="7:7" ht="15.75" hidden="1" customHeight="1" x14ac:dyDescent="0.25">
      <c r="G757" s="148"/>
    </row>
    <row r="758" spans="7:7" ht="15.75" hidden="1" customHeight="1" x14ac:dyDescent="0.25">
      <c r="G758" s="148"/>
    </row>
    <row r="759" spans="7:7" ht="15.75" hidden="1" customHeight="1" x14ac:dyDescent="0.25">
      <c r="G759" s="148"/>
    </row>
    <row r="760" spans="7:7" ht="15.75" hidden="1" customHeight="1" x14ac:dyDescent="0.25">
      <c r="G760" s="148"/>
    </row>
    <row r="761" spans="7:7" ht="15.75" hidden="1" customHeight="1" x14ac:dyDescent="0.25">
      <c r="G761" s="148"/>
    </row>
    <row r="762" spans="7:7" ht="15.75" hidden="1" customHeight="1" x14ac:dyDescent="0.25">
      <c r="G762" s="148"/>
    </row>
    <row r="763" spans="7:7" ht="15.75" hidden="1" customHeight="1" x14ac:dyDescent="0.25">
      <c r="G763" s="148"/>
    </row>
    <row r="764" spans="7:7" ht="15.75" hidden="1" customHeight="1" x14ac:dyDescent="0.25">
      <c r="G764" s="148"/>
    </row>
    <row r="765" spans="7:7" ht="15.75" hidden="1" customHeight="1" x14ac:dyDescent="0.25">
      <c r="G765" s="148"/>
    </row>
    <row r="766" spans="7:7" ht="15.75" hidden="1" customHeight="1" x14ac:dyDescent="0.25">
      <c r="G766" s="148"/>
    </row>
    <row r="767" spans="7:7" ht="15.75" hidden="1" customHeight="1" x14ac:dyDescent="0.25">
      <c r="G767" s="148"/>
    </row>
    <row r="768" spans="7:7" ht="15.75" hidden="1" customHeight="1" x14ac:dyDescent="0.25">
      <c r="G768" s="148"/>
    </row>
    <row r="769" spans="7:7" ht="15.75" hidden="1" customHeight="1" x14ac:dyDescent="0.25">
      <c r="G769" s="148"/>
    </row>
    <row r="770" spans="7:7" ht="15.75" hidden="1" customHeight="1" x14ac:dyDescent="0.25">
      <c r="G770" s="148"/>
    </row>
    <row r="771" spans="7:7" ht="15.75" hidden="1" customHeight="1" x14ac:dyDescent="0.25">
      <c r="G771" s="148"/>
    </row>
    <row r="772" spans="7:7" ht="15.75" hidden="1" customHeight="1" x14ac:dyDescent="0.25">
      <c r="G772" s="148"/>
    </row>
    <row r="773" spans="7:7" ht="15.75" hidden="1" customHeight="1" x14ac:dyDescent="0.25">
      <c r="G773" s="148"/>
    </row>
    <row r="774" spans="7:7" ht="15.75" hidden="1" customHeight="1" x14ac:dyDescent="0.25">
      <c r="G774" s="148"/>
    </row>
    <row r="775" spans="7:7" ht="15.75" hidden="1" customHeight="1" x14ac:dyDescent="0.25">
      <c r="G775" s="148"/>
    </row>
    <row r="776" spans="7:7" ht="15.75" hidden="1" customHeight="1" x14ac:dyDescent="0.25">
      <c r="G776" s="148"/>
    </row>
    <row r="777" spans="7:7" ht="15.75" hidden="1" customHeight="1" x14ac:dyDescent="0.25">
      <c r="G777" s="148"/>
    </row>
    <row r="778" spans="7:7" ht="15.75" hidden="1" customHeight="1" x14ac:dyDescent="0.25">
      <c r="G778" s="148"/>
    </row>
    <row r="779" spans="7:7" ht="15.75" hidden="1" customHeight="1" x14ac:dyDescent="0.25">
      <c r="G779" s="148"/>
    </row>
    <row r="780" spans="7:7" ht="15.75" hidden="1" customHeight="1" x14ac:dyDescent="0.25">
      <c r="G780" s="148"/>
    </row>
    <row r="781" spans="7:7" ht="15.75" hidden="1" customHeight="1" x14ac:dyDescent="0.25">
      <c r="G781" s="148"/>
    </row>
    <row r="782" spans="7:7" ht="15.75" hidden="1" customHeight="1" x14ac:dyDescent="0.25">
      <c r="G782" s="148"/>
    </row>
    <row r="783" spans="7:7" ht="15.75" hidden="1" customHeight="1" x14ac:dyDescent="0.25">
      <c r="G783" s="148"/>
    </row>
    <row r="784" spans="7:7" ht="15.75" hidden="1" customHeight="1" x14ac:dyDescent="0.25">
      <c r="G784" s="148"/>
    </row>
    <row r="785" spans="7:7" ht="15.75" hidden="1" customHeight="1" x14ac:dyDescent="0.25">
      <c r="G785" s="148"/>
    </row>
    <row r="786" spans="7:7" ht="15.75" hidden="1" customHeight="1" x14ac:dyDescent="0.25">
      <c r="G786" s="148"/>
    </row>
    <row r="787" spans="7:7" ht="15.75" hidden="1" customHeight="1" x14ac:dyDescent="0.25">
      <c r="G787" s="148"/>
    </row>
    <row r="788" spans="7:7" ht="15.75" hidden="1" customHeight="1" x14ac:dyDescent="0.25">
      <c r="G788" s="148"/>
    </row>
    <row r="789" spans="7:7" ht="15.75" hidden="1" customHeight="1" x14ac:dyDescent="0.25">
      <c r="G789" s="148"/>
    </row>
    <row r="790" spans="7:7" ht="15.75" hidden="1" customHeight="1" x14ac:dyDescent="0.25">
      <c r="G790" s="148"/>
    </row>
    <row r="791" spans="7:7" ht="15.75" hidden="1" customHeight="1" x14ac:dyDescent="0.25">
      <c r="G791" s="148"/>
    </row>
    <row r="792" spans="7:7" ht="15.75" hidden="1" customHeight="1" x14ac:dyDescent="0.25">
      <c r="G792" s="148"/>
    </row>
    <row r="793" spans="7:7" ht="15.75" hidden="1" customHeight="1" x14ac:dyDescent="0.25">
      <c r="G793" s="148"/>
    </row>
    <row r="794" spans="7:7" ht="15.75" hidden="1" customHeight="1" x14ac:dyDescent="0.25">
      <c r="G794" s="148"/>
    </row>
    <row r="795" spans="7:7" ht="15.75" hidden="1" customHeight="1" x14ac:dyDescent="0.25">
      <c r="G795" s="148"/>
    </row>
    <row r="796" spans="7:7" ht="15.75" hidden="1" customHeight="1" x14ac:dyDescent="0.25">
      <c r="G796" s="148"/>
    </row>
    <row r="797" spans="7:7" ht="15.75" hidden="1" customHeight="1" x14ac:dyDescent="0.25">
      <c r="G797" s="148"/>
    </row>
    <row r="798" spans="7:7" ht="15.75" hidden="1" customHeight="1" x14ac:dyDescent="0.25">
      <c r="G798" s="148"/>
    </row>
    <row r="799" spans="7:7" ht="15.75" hidden="1" customHeight="1" x14ac:dyDescent="0.25">
      <c r="G799" s="148"/>
    </row>
    <row r="800" spans="7:7" ht="15.75" hidden="1" customHeight="1" x14ac:dyDescent="0.25">
      <c r="G800" s="148"/>
    </row>
    <row r="801" spans="7:7" ht="15.75" hidden="1" customHeight="1" x14ac:dyDescent="0.25">
      <c r="G801" s="148"/>
    </row>
    <row r="802" spans="7:7" ht="15.75" hidden="1" customHeight="1" x14ac:dyDescent="0.25">
      <c r="G802" s="148"/>
    </row>
    <row r="803" spans="7:7" ht="15.75" hidden="1" customHeight="1" x14ac:dyDescent="0.25">
      <c r="G803" s="148"/>
    </row>
    <row r="804" spans="7:7" ht="15.75" hidden="1" customHeight="1" x14ac:dyDescent="0.25">
      <c r="G804" s="148"/>
    </row>
    <row r="805" spans="7:7" ht="15.75" hidden="1" customHeight="1" x14ac:dyDescent="0.25">
      <c r="G805" s="148"/>
    </row>
    <row r="806" spans="7:7" ht="15.75" hidden="1" customHeight="1" x14ac:dyDescent="0.25">
      <c r="G806" s="148"/>
    </row>
    <row r="807" spans="7:7" ht="15.75" hidden="1" customHeight="1" x14ac:dyDescent="0.25">
      <c r="G807" s="148"/>
    </row>
    <row r="808" spans="7:7" ht="15.75" hidden="1" customHeight="1" x14ac:dyDescent="0.25">
      <c r="G808" s="148"/>
    </row>
    <row r="809" spans="7:7" ht="15.75" hidden="1" customHeight="1" x14ac:dyDescent="0.25">
      <c r="G809" s="148"/>
    </row>
    <row r="810" spans="7:7" ht="15.75" hidden="1" customHeight="1" x14ac:dyDescent="0.25">
      <c r="G810" s="148"/>
    </row>
    <row r="811" spans="7:7" ht="15.75" hidden="1" customHeight="1" x14ac:dyDescent="0.25">
      <c r="G811" s="148"/>
    </row>
    <row r="812" spans="7:7" ht="15.75" hidden="1" customHeight="1" x14ac:dyDescent="0.25">
      <c r="G812" s="148"/>
    </row>
    <row r="813" spans="7:7" ht="15.75" hidden="1" customHeight="1" x14ac:dyDescent="0.25">
      <c r="G813" s="148"/>
    </row>
    <row r="814" spans="7:7" ht="15.75" hidden="1" customHeight="1" x14ac:dyDescent="0.25">
      <c r="G814" s="148"/>
    </row>
    <row r="815" spans="7:7" ht="15.75" hidden="1" customHeight="1" x14ac:dyDescent="0.25">
      <c r="G815" s="148"/>
    </row>
    <row r="816" spans="7:7" ht="15.75" hidden="1" customHeight="1" x14ac:dyDescent="0.25">
      <c r="G816" s="148"/>
    </row>
    <row r="817" spans="7:7" ht="15.75" hidden="1" customHeight="1" x14ac:dyDescent="0.25">
      <c r="G817" s="148"/>
    </row>
    <row r="818" spans="7:7" ht="15.75" hidden="1" customHeight="1" x14ac:dyDescent="0.25">
      <c r="G818" s="148"/>
    </row>
    <row r="819" spans="7:7" ht="15.75" hidden="1" customHeight="1" x14ac:dyDescent="0.25">
      <c r="G819" s="148"/>
    </row>
    <row r="820" spans="7:7" ht="15.75" hidden="1" customHeight="1" x14ac:dyDescent="0.25">
      <c r="G820" s="148"/>
    </row>
    <row r="821" spans="7:7" ht="15.75" hidden="1" customHeight="1" x14ac:dyDescent="0.25">
      <c r="G821" s="148"/>
    </row>
    <row r="822" spans="7:7" ht="15.75" hidden="1" customHeight="1" x14ac:dyDescent="0.25">
      <c r="G822" s="148"/>
    </row>
    <row r="823" spans="7:7" ht="15.75" hidden="1" customHeight="1" x14ac:dyDescent="0.25">
      <c r="G823" s="148"/>
    </row>
    <row r="824" spans="7:7" ht="15.75" hidden="1" customHeight="1" x14ac:dyDescent="0.25">
      <c r="G824" s="148"/>
    </row>
    <row r="825" spans="7:7" ht="15.75" hidden="1" customHeight="1" x14ac:dyDescent="0.25">
      <c r="G825" s="148"/>
    </row>
    <row r="826" spans="7:7" ht="15.75" hidden="1" customHeight="1" x14ac:dyDescent="0.25">
      <c r="G826" s="148"/>
    </row>
    <row r="827" spans="7:7" ht="15.75" hidden="1" customHeight="1" x14ac:dyDescent="0.25">
      <c r="G827" s="148"/>
    </row>
    <row r="828" spans="7:7" ht="15.75" hidden="1" customHeight="1" x14ac:dyDescent="0.25">
      <c r="G828" s="148"/>
    </row>
    <row r="829" spans="7:7" ht="15.75" hidden="1" customHeight="1" x14ac:dyDescent="0.25">
      <c r="G829" s="148"/>
    </row>
    <row r="830" spans="7:7" ht="15.75" hidden="1" customHeight="1" x14ac:dyDescent="0.25">
      <c r="G830" s="148"/>
    </row>
    <row r="831" spans="7:7" ht="15.75" hidden="1" customHeight="1" x14ac:dyDescent="0.25">
      <c r="G831" s="148"/>
    </row>
    <row r="832" spans="7:7" ht="15.75" hidden="1" customHeight="1" x14ac:dyDescent="0.25">
      <c r="G832" s="148"/>
    </row>
    <row r="833" spans="7:7" ht="15.75" hidden="1" customHeight="1" x14ac:dyDescent="0.25">
      <c r="G833" s="148"/>
    </row>
    <row r="834" spans="7:7" ht="15.75" hidden="1" customHeight="1" x14ac:dyDescent="0.25">
      <c r="G834" s="148"/>
    </row>
    <row r="835" spans="7:7" ht="15.75" hidden="1" customHeight="1" x14ac:dyDescent="0.25">
      <c r="G835" s="148"/>
    </row>
    <row r="836" spans="7:7" ht="15.75" hidden="1" customHeight="1" x14ac:dyDescent="0.25">
      <c r="G836" s="148"/>
    </row>
    <row r="837" spans="7:7" ht="15.75" hidden="1" customHeight="1" x14ac:dyDescent="0.25">
      <c r="G837" s="148"/>
    </row>
    <row r="838" spans="7:7" ht="15.75" hidden="1" customHeight="1" x14ac:dyDescent="0.25">
      <c r="G838" s="148"/>
    </row>
    <row r="839" spans="7:7" ht="15.75" hidden="1" customHeight="1" x14ac:dyDescent="0.25">
      <c r="G839" s="148"/>
    </row>
    <row r="840" spans="7:7" ht="15.75" hidden="1" customHeight="1" x14ac:dyDescent="0.25">
      <c r="G840" s="148"/>
    </row>
    <row r="841" spans="7:7" ht="15.75" hidden="1" customHeight="1" x14ac:dyDescent="0.25">
      <c r="G841" s="148"/>
    </row>
    <row r="842" spans="7:7" ht="15.75" hidden="1" customHeight="1" x14ac:dyDescent="0.25">
      <c r="G842" s="148"/>
    </row>
    <row r="843" spans="7:7" ht="15.75" hidden="1" customHeight="1" x14ac:dyDescent="0.25">
      <c r="G843" s="148"/>
    </row>
    <row r="844" spans="7:7" ht="15.75" hidden="1" customHeight="1" x14ac:dyDescent="0.25">
      <c r="G844" s="148"/>
    </row>
    <row r="845" spans="7:7" ht="15.75" hidden="1" customHeight="1" x14ac:dyDescent="0.25">
      <c r="G845" s="148"/>
    </row>
    <row r="846" spans="7:7" ht="15.75" hidden="1" customHeight="1" x14ac:dyDescent="0.25">
      <c r="G846" s="148"/>
    </row>
    <row r="847" spans="7:7" ht="15.75" hidden="1" customHeight="1" x14ac:dyDescent="0.25">
      <c r="G847" s="148"/>
    </row>
    <row r="848" spans="7:7" ht="15.75" hidden="1" customHeight="1" x14ac:dyDescent="0.25">
      <c r="G848" s="148"/>
    </row>
    <row r="849" spans="7:7" ht="15.75" hidden="1" customHeight="1" x14ac:dyDescent="0.25">
      <c r="G849" s="148"/>
    </row>
    <row r="850" spans="7:7" ht="15.75" hidden="1" customHeight="1" x14ac:dyDescent="0.25">
      <c r="G850" s="148"/>
    </row>
    <row r="851" spans="7:7" ht="15.75" hidden="1" customHeight="1" x14ac:dyDescent="0.25">
      <c r="G851" s="148"/>
    </row>
    <row r="852" spans="7:7" ht="15.75" hidden="1" customHeight="1" x14ac:dyDescent="0.25">
      <c r="G852" s="148"/>
    </row>
    <row r="853" spans="7:7" ht="15.75" hidden="1" customHeight="1" x14ac:dyDescent="0.25">
      <c r="G853" s="148"/>
    </row>
    <row r="854" spans="7:7" ht="15.75" hidden="1" customHeight="1" x14ac:dyDescent="0.25">
      <c r="G854" s="148"/>
    </row>
    <row r="855" spans="7:7" ht="15.75" hidden="1" customHeight="1" x14ac:dyDescent="0.25">
      <c r="G855" s="148"/>
    </row>
    <row r="856" spans="7:7" ht="15.75" hidden="1" customHeight="1" x14ac:dyDescent="0.25">
      <c r="G856" s="148"/>
    </row>
    <row r="857" spans="7:7" ht="15.75" hidden="1" customHeight="1" x14ac:dyDescent="0.25">
      <c r="G857" s="148"/>
    </row>
    <row r="858" spans="7:7" ht="15.75" hidden="1" customHeight="1" x14ac:dyDescent="0.25">
      <c r="G858" s="148"/>
    </row>
    <row r="859" spans="7:7" ht="15.75" hidden="1" customHeight="1" x14ac:dyDescent="0.25">
      <c r="G859" s="148"/>
    </row>
    <row r="860" spans="7:7" ht="15.75" hidden="1" customHeight="1" x14ac:dyDescent="0.25">
      <c r="G860" s="148"/>
    </row>
    <row r="861" spans="7:7" ht="15.75" hidden="1" customHeight="1" x14ac:dyDescent="0.25">
      <c r="G861" s="148"/>
    </row>
    <row r="862" spans="7:7" ht="15.75" hidden="1" customHeight="1" x14ac:dyDescent="0.25">
      <c r="G862" s="148"/>
    </row>
    <row r="863" spans="7:7" ht="15.75" hidden="1" customHeight="1" x14ac:dyDescent="0.25">
      <c r="G863" s="148"/>
    </row>
    <row r="864" spans="7:7" ht="15.75" hidden="1" customHeight="1" x14ac:dyDescent="0.25">
      <c r="G864" s="148"/>
    </row>
    <row r="865" spans="7:7" ht="15.75" hidden="1" customHeight="1" x14ac:dyDescent="0.25">
      <c r="G865" s="148"/>
    </row>
    <row r="866" spans="7:7" ht="15.75" hidden="1" customHeight="1" x14ac:dyDescent="0.25">
      <c r="G866" s="148"/>
    </row>
    <row r="867" spans="7:7" ht="15.75" hidden="1" customHeight="1" x14ac:dyDescent="0.25">
      <c r="G867" s="148"/>
    </row>
    <row r="868" spans="7:7" ht="15.75" hidden="1" customHeight="1" x14ac:dyDescent="0.25">
      <c r="G868" s="148"/>
    </row>
    <row r="869" spans="7:7" ht="15.75" hidden="1" customHeight="1" x14ac:dyDescent="0.25">
      <c r="G869" s="148"/>
    </row>
    <row r="870" spans="7:7" ht="15.75" hidden="1" customHeight="1" x14ac:dyDescent="0.25">
      <c r="G870" s="148"/>
    </row>
    <row r="871" spans="7:7" ht="15.75" hidden="1" customHeight="1" x14ac:dyDescent="0.25">
      <c r="G871" s="148"/>
    </row>
    <row r="872" spans="7:7" ht="15.75" hidden="1" customHeight="1" x14ac:dyDescent="0.25">
      <c r="G872" s="148"/>
    </row>
    <row r="873" spans="7:7" ht="15.75" hidden="1" customHeight="1" x14ac:dyDescent="0.25">
      <c r="G873" s="148"/>
    </row>
    <row r="874" spans="7:7" ht="15.75" hidden="1" customHeight="1" x14ac:dyDescent="0.25">
      <c r="G874" s="148"/>
    </row>
    <row r="875" spans="7:7" ht="15.75" hidden="1" customHeight="1" x14ac:dyDescent="0.25">
      <c r="G875" s="148"/>
    </row>
    <row r="876" spans="7:7" ht="15.75" hidden="1" customHeight="1" x14ac:dyDescent="0.25">
      <c r="G876" s="148"/>
    </row>
    <row r="877" spans="7:7" ht="15.75" hidden="1" customHeight="1" x14ac:dyDescent="0.25">
      <c r="G877" s="148"/>
    </row>
    <row r="878" spans="7:7" ht="15.75" hidden="1" customHeight="1" x14ac:dyDescent="0.25">
      <c r="G878" s="148"/>
    </row>
    <row r="879" spans="7:7" ht="15.75" hidden="1" customHeight="1" x14ac:dyDescent="0.25">
      <c r="G879" s="148"/>
    </row>
    <row r="880" spans="7:7" ht="15.75" hidden="1" customHeight="1" x14ac:dyDescent="0.25">
      <c r="G880" s="148"/>
    </row>
    <row r="881" spans="7:7" ht="15.75" hidden="1" customHeight="1" x14ac:dyDescent="0.25">
      <c r="G881" s="148"/>
    </row>
    <row r="882" spans="7:7" ht="15.75" hidden="1" customHeight="1" x14ac:dyDescent="0.25">
      <c r="G882" s="148"/>
    </row>
    <row r="883" spans="7:7" ht="15.75" hidden="1" customHeight="1" x14ac:dyDescent="0.25">
      <c r="G883" s="148"/>
    </row>
    <row r="884" spans="7:7" ht="15.75" hidden="1" customHeight="1" x14ac:dyDescent="0.25">
      <c r="G884" s="148"/>
    </row>
    <row r="885" spans="7:7" ht="15.75" hidden="1" customHeight="1" x14ac:dyDescent="0.25">
      <c r="G885" s="148"/>
    </row>
    <row r="886" spans="7:7" ht="15.75" hidden="1" customHeight="1" x14ac:dyDescent="0.25">
      <c r="G886" s="148"/>
    </row>
    <row r="887" spans="7:7" ht="15.75" hidden="1" customHeight="1" x14ac:dyDescent="0.25">
      <c r="G887" s="148"/>
    </row>
    <row r="888" spans="7:7" ht="15.75" hidden="1" customHeight="1" x14ac:dyDescent="0.25">
      <c r="G888" s="148"/>
    </row>
    <row r="889" spans="7:7" ht="15.75" hidden="1" customHeight="1" x14ac:dyDescent="0.25">
      <c r="G889" s="148"/>
    </row>
    <row r="890" spans="7:7" ht="15.75" hidden="1" customHeight="1" x14ac:dyDescent="0.25">
      <c r="G890" s="148"/>
    </row>
    <row r="891" spans="7:7" ht="15.75" hidden="1" customHeight="1" x14ac:dyDescent="0.25">
      <c r="G891" s="148"/>
    </row>
    <row r="892" spans="7:7" ht="15.75" hidden="1" customHeight="1" x14ac:dyDescent="0.25">
      <c r="G892" s="148"/>
    </row>
    <row r="893" spans="7:7" ht="15.75" hidden="1" customHeight="1" x14ac:dyDescent="0.25">
      <c r="G893" s="148"/>
    </row>
    <row r="894" spans="7:7" ht="15.75" hidden="1" customHeight="1" x14ac:dyDescent="0.25">
      <c r="G894" s="148"/>
    </row>
    <row r="895" spans="7:7" ht="15.75" hidden="1" customHeight="1" x14ac:dyDescent="0.25">
      <c r="G895" s="148"/>
    </row>
    <row r="896" spans="7:7" ht="15.75" hidden="1" customHeight="1" x14ac:dyDescent="0.25">
      <c r="G896" s="148"/>
    </row>
    <row r="897" spans="7:7" ht="15.75" hidden="1" customHeight="1" x14ac:dyDescent="0.25">
      <c r="G897" s="148"/>
    </row>
    <row r="898" spans="7:7" ht="15.75" hidden="1" customHeight="1" x14ac:dyDescent="0.25">
      <c r="G898" s="148"/>
    </row>
    <row r="899" spans="7:7" ht="15.75" hidden="1" customHeight="1" x14ac:dyDescent="0.25">
      <c r="G899" s="148"/>
    </row>
    <row r="900" spans="7:7" ht="15.75" hidden="1" customHeight="1" x14ac:dyDescent="0.25">
      <c r="G900" s="148"/>
    </row>
    <row r="901" spans="7:7" ht="15.75" hidden="1" customHeight="1" x14ac:dyDescent="0.25">
      <c r="G901" s="148"/>
    </row>
    <row r="902" spans="7:7" ht="15.75" hidden="1" customHeight="1" x14ac:dyDescent="0.25">
      <c r="G902" s="148"/>
    </row>
    <row r="903" spans="7:7" ht="15.75" hidden="1" customHeight="1" x14ac:dyDescent="0.25">
      <c r="G903" s="148"/>
    </row>
    <row r="904" spans="7:7" ht="15.75" hidden="1" customHeight="1" x14ac:dyDescent="0.25">
      <c r="G904" s="148"/>
    </row>
    <row r="905" spans="7:7" ht="15.75" hidden="1" customHeight="1" x14ac:dyDescent="0.25">
      <c r="G905" s="148"/>
    </row>
    <row r="906" spans="7:7" ht="15.75" hidden="1" customHeight="1" x14ac:dyDescent="0.25">
      <c r="G906" s="148"/>
    </row>
    <row r="907" spans="7:7" ht="15.75" hidden="1" customHeight="1" x14ac:dyDescent="0.25">
      <c r="G907" s="148"/>
    </row>
    <row r="908" spans="7:7" ht="15.75" hidden="1" customHeight="1" x14ac:dyDescent="0.25">
      <c r="G908" s="148"/>
    </row>
    <row r="909" spans="7:7" ht="15.75" hidden="1" customHeight="1" x14ac:dyDescent="0.25">
      <c r="G909" s="148"/>
    </row>
    <row r="910" spans="7:7" ht="15.75" hidden="1" customHeight="1" x14ac:dyDescent="0.25">
      <c r="G910" s="148"/>
    </row>
    <row r="911" spans="7:7" ht="15.75" hidden="1" customHeight="1" x14ac:dyDescent="0.25">
      <c r="G911" s="148"/>
    </row>
    <row r="912" spans="7:7" ht="15.75" hidden="1" customHeight="1" x14ac:dyDescent="0.25">
      <c r="G912" s="148"/>
    </row>
    <row r="913" spans="7:7" ht="15.75" hidden="1" customHeight="1" x14ac:dyDescent="0.25">
      <c r="G913" s="148"/>
    </row>
    <row r="914" spans="7:7" ht="15.75" hidden="1" customHeight="1" x14ac:dyDescent="0.25">
      <c r="G914" s="148"/>
    </row>
    <row r="915" spans="7:7" ht="15.75" hidden="1" customHeight="1" x14ac:dyDescent="0.25">
      <c r="G915" s="148"/>
    </row>
    <row r="916" spans="7:7" ht="15.75" hidden="1" customHeight="1" x14ac:dyDescent="0.25">
      <c r="G916" s="148"/>
    </row>
    <row r="917" spans="7:7" ht="15.75" hidden="1" customHeight="1" x14ac:dyDescent="0.25">
      <c r="G917" s="148"/>
    </row>
    <row r="918" spans="7:7" ht="15.75" hidden="1" customHeight="1" x14ac:dyDescent="0.25">
      <c r="G918" s="148"/>
    </row>
    <row r="919" spans="7:7" ht="15.75" hidden="1" customHeight="1" x14ac:dyDescent="0.25">
      <c r="G919" s="148"/>
    </row>
    <row r="920" spans="7:7" ht="15.75" hidden="1" customHeight="1" x14ac:dyDescent="0.25">
      <c r="G920" s="148"/>
    </row>
    <row r="921" spans="7:7" ht="15.75" hidden="1" customHeight="1" x14ac:dyDescent="0.25">
      <c r="G921" s="148"/>
    </row>
    <row r="922" spans="7:7" ht="15.75" hidden="1" customHeight="1" x14ac:dyDescent="0.25">
      <c r="G922" s="148"/>
    </row>
    <row r="923" spans="7:7" ht="15.75" hidden="1" customHeight="1" x14ac:dyDescent="0.25">
      <c r="G923" s="148"/>
    </row>
    <row r="924" spans="7:7" ht="15.75" hidden="1" customHeight="1" x14ac:dyDescent="0.25">
      <c r="G924" s="148"/>
    </row>
    <row r="925" spans="7:7" ht="15.75" hidden="1" customHeight="1" x14ac:dyDescent="0.25">
      <c r="G925" s="148"/>
    </row>
    <row r="926" spans="7:7" ht="15.75" hidden="1" customHeight="1" x14ac:dyDescent="0.25">
      <c r="G926" s="148"/>
    </row>
    <row r="927" spans="7:7" ht="15.75" hidden="1" customHeight="1" x14ac:dyDescent="0.25">
      <c r="G927" s="148"/>
    </row>
    <row r="928" spans="7:7" ht="15.75" hidden="1" customHeight="1" x14ac:dyDescent="0.25">
      <c r="G928" s="148"/>
    </row>
    <row r="929" spans="7:7" ht="15.75" hidden="1" customHeight="1" x14ac:dyDescent="0.25">
      <c r="G929" s="148"/>
    </row>
    <row r="930" spans="7:7" ht="15.75" hidden="1" customHeight="1" x14ac:dyDescent="0.25">
      <c r="G930" s="148"/>
    </row>
    <row r="931" spans="7:7" ht="15.75" hidden="1" customHeight="1" x14ac:dyDescent="0.25">
      <c r="G931" s="148"/>
    </row>
    <row r="932" spans="7:7" ht="15.75" hidden="1" customHeight="1" x14ac:dyDescent="0.25">
      <c r="G932" s="148"/>
    </row>
    <row r="933" spans="7:7" ht="15.75" hidden="1" customHeight="1" x14ac:dyDescent="0.25">
      <c r="G933" s="148"/>
    </row>
    <row r="934" spans="7:7" ht="15.75" hidden="1" customHeight="1" x14ac:dyDescent="0.25">
      <c r="G934" s="148"/>
    </row>
    <row r="935" spans="7:7" ht="15.75" hidden="1" customHeight="1" x14ac:dyDescent="0.25">
      <c r="G935" s="148"/>
    </row>
    <row r="936" spans="7:7" ht="15.75" hidden="1" customHeight="1" x14ac:dyDescent="0.25">
      <c r="G936" s="148"/>
    </row>
    <row r="937" spans="7:7" ht="15.75" hidden="1" customHeight="1" x14ac:dyDescent="0.25">
      <c r="G937" s="148"/>
    </row>
    <row r="938" spans="7:7" ht="15.75" hidden="1" customHeight="1" x14ac:dyDescent="0.25">
      <c r="G938" s="148"/>
    </row>
    <row r="939" spans="7:7" ht="15.75" hidden="1" customHeight="1" x14ac:dyDescent="0.25">
      <c r="G939" s="148"/>
    </row>
    <row r="940" spans="7:7" ht="15.75" hidden="1" customHeight="1" x14ac:dyDescent="0.25">
      <c r="G940" s="148"/>
    </row>
    <row r="941" spans="7:7" ht="15.75" hidden="1" customHeight="1" x14ac:dyDescent="0.25">
      <c r="G941" s="148"/>
    </row>
    <row r="942" spans="7:7" ht="15.75" hidden="1" customHeight="1" x14ac:dyDescent="0.25">
      <c r="G942" s="148"/>
    </row>
    <row r="943" spans="7:7" ht="15.75" hidden="1" customHeight="1" x14ac:dyDescent="0.25">
      <c r="G943" s="148"/>
    </row>
    <row r="944" spans="7:7" ht="15.75" hidden="1" customHeight="1" x14ac:dyDescent="0.25">
      <c r="G944" s="148"/>
    </row>
    <row r="945" spans="7:7" ht="15.75" hidden="1" customHeight="1" x14ac:dyDescent="0.25">
      <c r="G945" s="148"/>
    </row>
    <row r="946" spans="7:7" ht="15.75" hidden="1" customHeight="1" x14ac:dyDescent="0.25">
      <c r="G946" s="148"/>
    </row>
    <row r="947" spans="7:7" ht="15.75" hidden="1" customHeight="1" x14ac:dyDescent="0.25">
      <c r="G947" s="148"/>
    </row>
    <row r="948" spans="7:7" ht="15.75" hidden="1" customHeight="1" x14ac:dyDescent="0.25">
      <c r="G948" s="148"/>
    </row>
    <row r="949" spans="7:7" ht="15.75" hidden="1" customHeight="1" x14ac:dyDescent="0.25">
      <c r="G949" s="148"/>
    </row>
    <row r="950" spans="7:7" ht="15.75" hidden="1" customHeight="1" x14ac:dyDescent="0.25">
      <c r="G950" s="148"/>
    </row>
    <row r="951" spans="7:7" ht="15.75" hidden="1" customHeight="1" x14ac:dyDescent="0.25">
      <c r="G951" s="148"/>
    </row>
    <row r="952" spans="7:7" ht="15.75" hidden="1" customHeight="1" x14ac:dyDescent="0.25">
      <c r="G952" s="148"/>
    </row>
    <row r="953" spans="7:7" ht="15.75" hidden="1" customHeight="1" x14ac:dyDescent="0.25">
      <c r="G953" s="148"/>
    </row>
    <row r="954" spans="7:7" ht="15.75" hidden="1" customHeight="1" x14ac:dyDescent="0.25">
      <c r="G954" s="148"/>
    </row>
    <row r="955" spans="7:7" ht="15.75" hidden="1" customHeight="1" x14ac:dyDescent="0.25">
      <c r="G955" s="148"/>
    </row>
    <row r="956" spans="7:7" ht="15.75" hidden="1" customHeight="1" x14ac:dyDescent="0.25">
      <c r="G956" s="148"/>
    </row>
    <row r="957" spans="7:7" ht="15.75" hidden="1" customHeight="1" x14ac:dyDescent="0.25">
      <c r="G957" s="148"/>
    </row>
    <row r="958" spans="7:7" ht="15.75" hidden="1" customHeight="1" x14ac:dyDescent="0.25">
      <c r="G958" s="148"/>
    </row>
    <row r="959" spans="7:7" ht="15.75" hidden="1" customHeight="1" x14ac:dyDescent="0.25">
      <c r="G959" s="148"/>
    </row>
    <row r="960" spans="7:7" ht="15.75" hidden="1" customHeight="1" x14ac:dyDescent="0.25">
      <c r="G960" s="148"/>
    </row>
    <row r="961" spans="7:7" ht="15.75" hidden="1" customHeight="1" x14ac:dyDescent="0.25">
      <c r="G961" s="148"/>
    </row>
    <row r="962" spans="7:7" ht="15.75" hidden="1" customHeight="1" x14ac:dyDescent="0.25">
      <c r="G962" s="148"/>
    </row>
    <row r="963" spans="7:7" ht="15.75" hidden="1" customHeight="1" x14ac:dyDescent="0.25">
      <c r="G963" s="148"/>
    </row>
    <row r="964" spans="7:7" ht="15.75" hidden="1" customHeight="1" x14ac:dyDescent="0.25">
      <c r="G964" s="148"/>
    </row>
    <row r="965" spans="7:7" ht="15.75" hidden="1" customHeight="1" x14ac:dyDescent="0.25">
      <c r="G965" s="148"/>
    </row>
    <row r="966" spans="7:7" ht="15.75" hidden="1" customHeight="1" x14ac:dyDescent="0.25">
      <c r="G966" s="148"/>
    </row>
    <row r="967" spans="7:7" ht="15.75" hidden="1" customHeight="1" x14ac:dyDescent="0.25">
      <c r="G967" s="148"/>
    </row>
    <row r="968" spans="7:7" ht="15.75" hidden="1" customHeight="1" x14ac:dyDescent="0.25">
      <c r="G968" s="148"/>
    </row>
    <row r="969" spans="7:7" ht="15.75" hidden="1" customHeight="1" x14ac:dyDescent="0.25">
      <c r="G969" s="148"/>
    </row>
    <row r="970" spans="7:7" ht="15.75" hidden="1" customHeight="1" x14ac:dyDescent="0.25">
      <c r="G970" s="148"/>
    </row>
    <row r="971" spans="7:7" ht="15.75" hidden="1" customHeight="1" x14ac:dyDescent="0.25">
      <c r="G971" s="148"/>
    </row>
    <row r="972" spans="7:7" ht="15.75" hidden="1" customHeight="1" x14ac:dyDescent="0.25">
      <c r="G972" s="148"/>
    </row>
    <row r="973" spans="7:7" ht="15.75" hidden="1" customHeight="1" x14ac:dyDescent="0.25">
      <c r="G973" s="148"/>
    </row>
    <row r="974" spans="7:7" ht="15.75" hidden="1" customHeight="1" x14ac:dyDescent="0.25">
      <c r="G974" s="148"/>
    </row>
    <row r="975" spans="7:7" ht="15.75" hidden="1" customHeight="1" x14ac:dyDescent="0.25">
      <c r="G975" s="148"/>
    </row>
    <row r="976" spans="7:7" ht="15.75" hidden="1" customHeight="1" x14ac:dyDescent="0.25">
      <c r="G976" s="148"/>
    </row>
    <row r="977" spans="7:7" ht="15.75" hidden="1" customHeight="1" x14ac:dyDescent="0.25">
      <c r="G977" s="148"/>
    </row>
    <row r="978" spans="7:7" ht="15.75" hidden="1" customHeight="1" x14ac:dyDescent="0.25">
      <c r="G978" s="148"/>
    </row>
    <row r="979" spans="7:7" ht="15.75" hidden="1" customHeight="1" x14ac:dyDescent="0.25">
      <c r="G979" s="148"/>
    </row>
    <row r="980" spans="7:7" ht="15.75" hidden="1" customHeight="1" x14ac:dyDescent="0.25">
      <c r="G980" s="148"/>
    </row>
    <row r="981" spans="7:7" ht="15.75" hidden="1" customHeight="1" x14ac:dyDescent="0.25">
      <c r="G981" s="148"/>
    </row>
    <row r="982" spans="7:7" ht="15.75" hidden="1" customHeight="1" x14ac:dyDescent="0.25">
      <c r="G982" s="148"/>
    </row>
    <row r="983" spans="7:7" ht="15.75" hidden="1" customHeight="1" x14ac:dyDescent="0.25">
      <c r="G983" s="148"/>
    </row>
    <row r="984" spans="7:7" ht="15.75" hidden="1" customHeight="1" x14ac:dyDescent="0.25">
      <c r="G984" s="148"/>
    </row>
    <row r="985" spans="7:7" ht="15.75" hidden="1" customHeight="1" x14ac:dyDescent="0.25">
      <c r="G985" s="148"/>
    </row>
    <row r="986" spans="7:7" ht="15.75" hidden="1" customHeight="1" x14ac:dyDescent="0.25">
      <c r="G986" s="148"/>
    </row>
    <row r="987" spans="7:7" ht="15.75" hidden="1" customHeight="1" x14ac:dyDescent="0.25">
      <c r="G987" s="148"/>
    </row>
    <row r="988" spans="7:7" ht="15.75" hidden="1" customHeight="1" x14ac:dyDescent="0.25">
      <c r="G988" s="148"/>
    </row>
    <row r="989" spans="7:7" ht="15.75" hidden="1" customHeight="1" x14ac:dyDescent="0.25">
      <c r="G989" s="148"/>
    </row>
    <row r="990" spans="7:7" ht="15.75" hidden="1" customHeight="1" x14ac:dyDescent="0.25">
      <c r="G990" s="148"/>
    </row>
    <row r="991" spans="7:7" ht="15.75" hidden="1" customHeight="1" x14ac:dyDescent="0.25">
      <c r="G991" s="148"/>
    </row>
    <row r="992" spans="7:7" ht="15.75" hidden="1" customHeight="1" x14ac:dyDescent="0.25">
      <c r="G992" s="148"/>
    </row>
    <row r="993" spans="7:7" ht="15.75" hidden="1" customHeight="1" x14ac:dyDescent="0.25">
      <c r="G993" s="148"/>
    </row>
    <row r="994" spans="7:7" ht="15.75" hidden="1" customHeight="1" x14ac:dyDescent="0.25">
      <c r="G994" s="148"/>
    </row>
    <row r="995" spans="7:7" ht="15.75" hidden="1" customHeight="1" x14ac:dyDescent="0.25">
      <c r="G995" s="148"/>
    </row>
    <row r="996" spans="7:7" ht="15.75" hidden="1" customHeight="1" x14ac:dyDescent="0.25">
      <c r="G996" s="148"/>
    </row>
  </sheetData>
  <sheetProtection algorithmName="SHA-512" hashValue="e6McGabTZ0uMDQRt2w4cJCuwVUSycgy3YK1sfejIwGQtITJtaZ1vvaU1ltLVaRbAt/qwtRagGsTZ7Ko4B+ZnSQ==" saltValue="o1p/kCT8n19HGC27dLcOhg==" spinCount="100000" sheet="1" objects="1" scenarios="1"/>
  <mergeCells count="23">
    <mergeCell ref="B9:B12"/>
    <mergeCell ref="C9:C12"/>
    <mergeCell ref="D9:D12"/>
    <mergeCell ref="E9:E12"/>
    <mergeCell ref="F9:G11"/>
    <mergeCell ref="P9:P12"/>
    <mergeCell ref="Q9:Q12"/>
    <mergeCell ref="H11:J11"/>
    <mergeCell ref="K11:K12"/>
    <mergeCell ref="L11:L12"/>
    <mergeCell ref="M11:N11"/>
    <mergeCell ref="D6:E6"/>
    <mergeCell ref="F6:K6"/>
    <mergeCell ref="H9:L10"/>
    <mergeCell ref="M9:N10"/>
    <mergeCell ref="O9:O12"/>
    <mergeCell ref="F7:H7"/>
    <mergeCell ref="C8:N8"/>
    <mergeCell ref="E1:L1"/>
    <mergeCell ref="E2:L2"/>
    <mergeCell ref="E3:L3"/>
    <mergeCell ref="E4:L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INSCRIPCIÓN AL EVENTO</vt:lpstr>
      <vt:lpstr>RESERVAS VIANDAS Y SAYONARA</vt:lpstr>
      <vt:lpstr>RESUMEN POR PERSONA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Eban</cp:lastModifiedBy>
  <dcterms:modified xsi:type="dcterms:W3CDTF">2022-05-07T16:32:29Z</dcterms:modified>
</cp:coreProperties>
</file>