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Passicot\Documents\KENDO\ASOCIACION CORRENTINA DE KENDO-GESTION 2022\XVIII-TORNEO RIO PARANA DE KENDO-2022\INVITACION XVIII RIO PARANA DE KENDO-para enviar\"/>
    </mc:Choice>
  </mc:AlternateContent>
  <xr:revisionPtr revIDLastSave="0" documentId="13_ncr:1_{6921DCD8-40A3-45D8-AFB0-3EECBA99600A}" xr6:coauthVersionLast="47" xr6:coauthVersionMax="47" xr10:uidLastSave="{00000000-0000-0000-0000-000000000000}"/>
  <workbookProtection workbookPassword="D435" lockStructure="1"/>
  <bookViews>
    <workbookView xWindow="-120" yWindow="-120" windowWidth="20730" windowHeight="11310" activeTab="2" xr2:uid="{00000000-000D-0000-FFFF-FFFF00000000}"/>
  </bookViews>
  <sheets>
    <sheet name="RESUMEN ORGANIZADOR" sheetId="1" r:id="rId1"/>
    <sheet name="RESUMEN EXAMEN" sheetId="2" r:id="rId2"/>
    <sheet name="COMPLETA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+nj+kqp6fAlIOeYtQddkOHnVG6w=="/>
    </ext>
  </extLst>
</workbook>
</file>

<file path=xl/calcChain.xml><?xml version="1.0" encoding="utf-8"?>
<calcChain xmlns="http://schemas.openxmlformats.org/spreadsheetml/2006/main">
  <c r="V57" i="3" l="1"/>
  <c r="T57" i="3"/>
  <c r="S57" i="3"/>
  <c r="H57" i="3"/>
  <c r="AD56" i="3"/>
  <c r="W56" i="3"/>
  <c r="U56" i="3"/>
  <c r="R56" i="3"/>
  <c r="AD55" i="3"/>
  <c r="W55" i="3"/>
  <c r="U55" i="3"/>
  <c r="R55" i="3"/>
  <c r="AA55" i="3" s="1"/>
  <c r="AD54" i="3"/>
  <c r="W54" i="3"/>
  <c r="U54" i="3"/>
  <c r="R54" i="3"/>
  <c r="AA54" i="3" s="1"/>
  <c r="AD53" i="3"/>
  <c r="W53" i="3"/>
  <c r="U53" i="3"/>
  <c r="R53" i="3"/>
  <c r="AA53" i="3" s="1"/>
  <c r="AD52" i="3"/>
  <c r="W52" i="3"/>
  <c r="U52" i="3"/>
  <c r="R52" i="3"/>
  <c r="AA52" i="3" s="1"/>
  <c r="AD51" i="3"/>
  <c r="W51" i="3"/>
  <c r="U51" i="3"/>
  <c r="R51" i="3"/>
  <c r="AA51" i="3" s="1"/>
  <c r="AD50" i="3"/>
  <c r="W50" i="3"/>
  <c r="U50" i="3"/>
  <c r="R50" i="3"/>
  <c r="AD49" i="3"/>
  <c r="W49" i="3"/>
  <c r="U49" i="3"/>
  <c r="R49" i="3"/>
  <c r="AD48" i="3"/>
  <c r="W48" i="3"/>
  <c r="U48" i="3"/>
  <c r="R48" i="3"/>
  <c r="AD47" i="3"/>
  <c r="W47" i="3"/>
  <c r="U47" i="3"/>
  <c r="R47" i="3"/>
  <c r="AD46" i="3"/>
  <c r="W46" i="3"/>
  <c r="U46" i="3"/>
  <c r="R46" i="3"/>
  <c r="AA46" i="3" s="1"/>
  <c r="AD45" i="3"/>
  <c r="W45" i="3"/>
  <c r="U45" i="3"/>
  <c r="R45" i="3"/>
  <c r="AA45" i="3" s="1"/>
  <c r="AD44" i="3"/>
  <c r="W44" i="3"/>
  <c r="U44" i="3"/>
  <c r="R44" i="3"/>
  <c r="AD43" i="3"/>
  <c r="W43" i="3"/>
  <c r="U43" i="3"/>
  <c r="R43" i="3"/>
  <c r="AD42" i="3"/>
  <c r="W42" i="3"/>
  <c r="U42" i="3"/>
  <c r="R42" i="3"/>
  <c r="AD41" i="3"/>
  <c r="W41" i="3"/>
  <c r="U41" i="3"/>
  <c r="R41" i="3"/>
  <c r="X41" i="3" s="1"/>
  <c r="AD40" i="3"/>
  <c r="W40" i="3"/>
  <c r="U40" i="3"/>
  <c r="R40" i="3"/>
  <c r="AD39" i="3"/>
  <c r="W39" i="3"/>
  <c r="U39" i="3"/>
  <c r="R39" i="3"/>
  <c r="AD38" i="3"/>
  <c r="W38" i="3"/>
  <c r="U38" i="3"/>
  <c r="R38" i="3"/>
  <c r="AA38" i="3" s="1"/>
  <c r="AD37" i="3"/>
  <c r="W37" i="3"/>
  <c r="U37" i="3"/>
  <c r="R37" i="3"/>
  <c r="AA37" i="3" s="1"/>
  <c r="AD36" i="3"/>
  <c r="W36" i="3"/>
  <c r="U36" i="3"/>
  <c r="R36" i="3"/>
  <c r="AA36" i="3" s="1"/>
  <c r="AD35" i="3"/>
  <c r="W35" i="3"/>
  <c r="U35" i="3"/>
  <c r="R35" i="3"/>
  <c r="AD34" i="3"/>
  <c r="W34" i="3"/>
  <c r="U34" i="3"/>
  <c r="R34" i="3"/>
  <c r="AD33" i="3"/>
  <c r="W33" i="3"/>
  <c r="U33" i="3"/>
  <c r="R33" i="3"/>
  <c r="AD32" i="3"/>
  <c r="W32" i="3"/>
  <c r="U32" i="3"/>
  <c r="R32" i="3"/>
  <c r="AD31" i="3"/>
  <c r="W31" i="3"/>
  <c r="U31" i="3"/>
  <c r="R31" i="3"/>
  <c r="AD30" i="3"/>
  <c r="W30" i="3"/>
  <c r="U30" i="3"/>
  <c r="R30" i="3"/>
  <c r="AD29" i="3"/>
  <c r="W29" i="3"/>
  <c r="U29" i="3"/>
  <c r="R29" i="3"/>
  <c r="AD28" i="3"/>
  <c r="W28" i="3"/>
  <c r="U28" i="3"/>
  <c r="R28" i="3"/>
  <c r="AD27" i="3"/>
  <c r="W27" i="3"/>
  <c r="U27" i="3"/>
  <c r="R27" i="3"/>
  <c r="AD26" i="3"/>
  <c r="W26" i="3"/>
  <c r="U26" i="3"/>
  <c r="R26" i="3"/>
  <c r="AD25" i="3"/>
  <c r="W25" i="3"/>
  <c r="U25" i="3"/>
  <c r="R25" i="3"/>
  <c r="AA25" i="3" s="1"/>
  <c r="AD24" i="3"/>
  <c r="W24" i="3"/>
  <c r="U24" i="3"/>
  <c r="R24" i="3"/>
  <c r="AA24" i="3" s="1"/>
  <c r="AD23" i="3"/>
  <c r="W23" i="3"/>
  <c r="U23" i="3"/>
  <c r="R23" i="3"/>
  <c r="AA23" i="3" s="1"/>
  <c r="AD22" i="3"/>
  <c r="W22" i="3"/>
  <c r="U22" i="3"/>
  <c r="R22" i="3"/>
  <c r="AA22" i="3" s="1"/>
  <c r="AD21" i="3"/>
  <c r="W21" i="3"/>
  <c r="U21" i="3"/>
  <c r="R21" i="3"/>
  <c r="AA21" i="3" s="1"/>
  <c r="AD20" i="3"/>
  <c r="W20" i="3"/>
  <c r="U20" i="3"/>
  <c r="R20" i="3"/>
  <c r="AA20" i="3" s="1"/>
  <c r="AD19" i="3"/>
  <c r="W19" i="3"/>
  <c r="U19" i="3"/>
  <c r="R19" i="3"/>
  <c r="AA19" i="3" s="1"/>
  <c r="AD18" i="3"/>
  <c r="W18" i="3"/>
  <c r="U18" i="3"/>
  <c r="R18" i="3"/>
  <c r="AA18" i="3" s="1"/>
  <c r="AD17" i="3"/>
  <c r="W17" i="3"/>
  <c r="U17" i="3"/>
  <c r="R17" i="3"/>
  <c r="AA17" i="3" s="1"/>
  <c r="S7" i="3"/>
  <c r="H16" i="2"/>
  <c r="E16" i="2"/>
  <c r="H15" i="2"/>
  <c r="E15" i="2"/>
  <c r="H14" i="2"/>
  <c r="E14" i="2"/>
  <c r="H13" i="2"/>
  <c r="E13" i="2"/>
  <c r="H12" i="2"/>
  <c r="E12" i="2"/>
  <c r="F5" i="2"/>
  <c r="F21" i="1"/>
  <c r="G21" i="1" s="1"/>
  <c r="I21" i="1" s="1"/>
  <c r="X28" i="3" l="1"/>
  <c r="X21" i="3"/>
  <c r="X25" i="3"/>
  <c r="X37" i="3"/>
  <c r="X39" i="3"/>
  <c r="X45" i="3"/>
  <c r="X52" i="3"/>
  <c r="F20" i="1"/>
  <c r="G20" i="1" s="1"/>
  <c r="I20" i="1" s="1"/>
  <c r="X34" i="3"/>
  <c r="X46" i="3"/>
  <c r="X54" i="3"/>
  <c r="X47" i="3"/>
  <c r="X56" i="3"/>
  <c r="X20" i="3"/>
  <c r="F12" i="1"/>
  <c r="I12" i="1" s="1"/>
  <c r="I13" i="1" s="1"/>
  <c r="I24" i="1" s="1"/>
  <c r="F6" i="1" s="1"/>
  <c r="X36" i="3"/>
  <c r="X32" i="3"/>
  <c r="X23" i="3"/>
  <c r="U57" i="3"/>
  <c r="X49" i="3"/>
  <c r="X53" i="3"/>
  <c r="X19" i="3"/>
  <c r="X24" i="3"/>
  <c r="H17" i="2"/>
  <c r="X18" i="3"/>
  <c r="X22" i="3"/>
  <c r="X26" i="3"/>
  <c r="X48" i="3"/>
  <c r="X50" i="3"/>
  <c r="W57" i="3"/>
  <c r="X30" i="3"/>
  <c r="X33" i="3"/>
  <c r="X35" i="3"/>
  <c r="X38" i="3"/>
  <c r="X43" i="3"/>
  <c r="X51" i="3"/>
  <c r="X29" i="3"/>
  <c r="X31" i="3"/>
  <c r="X42" i="3"/>
  <c r="X44" i="3"/>
  <c r="X55" i="3"/>
  <c r="X27" i="3"/>
  <c r="X40" i="3"/>
  <c r="L16" i="2"/>
  <c r="L13" i="2"/>
  <c r="L15" i="2"/>
  <c r="E17" i="2"/>
  <c r="L14" i="2"/>
  <c r="I22" i="1"/>
  <c r="X17" i="3"/>
  <c r="AA56" i="3"/>
  <c r="R57" i="3"/>
  <c r="L12" i="2"/>
  <c r="X57" i="3" l="1"/>
  <c r="L17" i="2"/>
  <c r="F6" i="2" s="1"/>
</calcChain>
</file>

<file path=xl/sharedStrings.xml><?xml version="1.0" encoding="utf-8"?>
<sst xmlns="http://schemas.openxmlformats.org/spreadsheetml/2006/main" count="406" uniqueCount="102">
  <si>
    <t>RESUMEN DE INSCRIPCIÓN Y RESERVAS</t>
  </si>
  <si>
    <t>ASOCIACIÓN / DOJO:</t>
  </si>
  <si>
    <t>Haga clic en la celda para elegir y insertar el nombre del Asociación o Dojo.</t>
  </si>
  <si>
    <t>Total a Pagar</t>
  </si>
  <si>
    <t>ARAKI</t>
  </si>
  <si>
    <t>INSCRIPCIÓN</t>
  </si>
  <si>
    <t>Valor a Pagar (ARS)</t>
  </si>
  <si>
    <t>BUSHIDO DOJO</t>
  </si>
  <si>
    <t>Unitario</t>
  </si>
  <si>
    <t>Total</t>
  </si>
  <si>
    <t>CHACO (FCK)</t>
  </si>
  <si>
    <t>TORNEO</t>
  </si>
  <si>
    <t>CORRENTINA</t>
  </si>
  <si>
    <t>DAI SHIN KAI</t>
  </si>
  <si>
    <t>JIKISHINKAN</t>
  </si>
  <si>
    <t>KATSUMOTO</t>
  </si>
  <si>
    <t>KENMUKAN</t>
  </si>
  <si>
    <t>KODENKAI</t>
  </si>
  <si>
    <t>KUMA KAI</t>
  </si>
  <si>
    <t>RESERVAS</t>
  </si>
  <si>
    <t>Total-Ctd.</t>
  </si>
  <si>
    <t>NEUQUEN</t>
  </si>
  <si>
    <t>ALMUERZO</t>
  </si>
  <si>
    <t>NICHIA-COA</t>
  </si>
  <si>
    <t>SHIN SEN KAI</t>
  </si>
  <si>
    <t>SUZAKU</t>
  </si>
  <si>
    <t>YOSHINKAN</t>
  </si>
  <si>
    <t>A PAGAR AL ORGANIZADOR</t>
  </si>
  <si>
    <t>Total a Pagar Examenes 
(Pagar a FAK)</t>
  </si>
  <si>
    <t>INSCRIPCIÓN - DERECHO A EXAMEN</t>
  </si>
  <si>
    <t>Ctd.</t>
  </si>
  <si>
    <t>Valor a Pagar (AR$)</t>
  </si>
  <si>
    <t>Grado</t>
  </si>
  <si>
    <t>KENDO</t>
  </si>
  <si>
    <t>IAIDO</t>
  </si>
  <si>
    <t>3° Kyu</t>
  </si>
  <si>
    <t>2° Kyu</t>
  </si>
  <si>
    <t>1° Kyu</t>
  </si>
  <si>
    <t>1° Dan</t>
  </si>
  <si>
    <t>2° Dan</t>
  </si>
  <si>
    <t xml:space="preserve">TOTAL </t>
  </si>
  <si>
    <t>NO TRASFERIR AL ORGANIZADOR</t>
  </si>
  <si>
    <t>RESUMEN POR ATLETA</t>
  </si>
  <si>
    <t>NOMBRE</t>
  </si>
  <si>
    <t>APELLIDO</t>
  </si>
  <si>
    <t>DNI</t>
  </si>
  <si>
    <t>FECHA DE NACIMIENTO
(dd/mm/aaaa)</t>
  </si>
  <si>
    <t>SEXO
(M / F)</t>
  </si>
  <si>
    <t>EVENTO</t>
  </si>
  <si>
    <t>TOTAL</t>
  </si>
  <si>
    <t>Torneo Nacional de Kendo</t>
  </si>
  <si>
    <t>Examenes (NO se incluye pago de derecho)</t>
  </si>
  <si>
    <t>MONTO TORNEO</t>
  </si>
  <si>
    <t>Almuerzo</t>
  </si>
  <si>
    <t>MONTO ALMUERZO</t>
  </si>
  <si>
    <t>MONTO SAYONARA PARTY</t>
  </si>
  <si>
    <t xml:space="preserve">Individual </t>
  </si>
  <si>
    <t>Equipos</t>
  </si>
  <si>
    <t>(Seleccionar)</t>
  </si>
  <si>
    <t>(Seleccione Categoría)</t>
  </si>
  <si>
    <t>(Seleccione Si / No)</t>
  </si>
  <si>
    <t>Grado a rendir Kendo</t>
  </si>
  <si>
    <t>Fecha</t>
  </si>
  <si>
    <t>Diploma</t>
  </si>
  <si>
    <t>Grado a rendir Iaido</t>
  </si>
  <si>
    <t>No participa</t>
  </si>
  <si>
    <t>EXAMEN</t>
  </si>
  <si>
    <t>No</t>
  </si>
  <si>
    <t>no</t>
  </si>
  <si>
    <t>Abierto Dan</t>
  </si>
  <si>
    <t>Masculino</t>
  </si>
  <si>
    <t>Femenino Dan</t>
  </si>
  <si>
    <t>vegetariano</t>
  </si>
  <si>
    <t>Femenino</t>
  </si>
  <si>
    <t>Femenino Kyu</t>
  </si>
  <si>
    <t>común</t>
  </si>
  <si>
    <t>Junior</t>
  </si>
  <si>
    <t>Masculino Kyu</t>
  </si>
  <si>
    <t>Master</t>
  </si>
  <si>
    <t>Si</t>
  </si>
  <si>
    <t>FAK</t>
  </si>
  <si>
    <t>otro</t>
  </si>
  <si>
    <t>3º Kyu</t>
  </si>
  <si>
    <t>2º Kyu</t>
  </si>
  <si>
    <t>1º Kyu</t>
  </si>
  <si>
    <t>1º Dan</t>
  </si>
  <si>
    <t>2º Dan</t>
  </si>
  <si>
    <t>3º Dan</t>
  </si>
  <si>
    <t>PAGAR A FAK EN EL EVENTO, EFECTIVO</t>
  </si>
  <si>
    <t>sabado 9</t>
  </si>
  <si>
    <t>domingo 10</t>
  </si>
  <si>
    <t>CENA</t>
  </si>
  <si>
    <t>sábado 9</t>
  </si>
  <si>
    <t>XVIII° TORNEO RIO PARANA</t>
  </si>
  <si>
    <t>Corrientes - 9 y 10 de julio de 2022</t>
  </si>
  <si>
    <t>Corrientes - 9 y 10 de JULIO de 2022</t>
  </si>
  <si>
    <t>3° Dan</t>
  </si>
  <si>
    <t>kyu masculino</t>
  </si>
  <si>
    <t>dan masculino</t>
  </si>
  <si>
    <t>damas</t>
  </si>
  <si>
    <t>equipos</t>
  </si>
  <si>
    <t>no participa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</si>
</sst>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[$$-2C0A]\ * #,##0.00_-;\-[$$-2C0A]\ * #,##0.00_-;_-[$$-2C0A]\ * &quot;-&quot;??_-;_-@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&quot;$&quot;#,##0.00"/>
    <numFmt numFmtId="169" formatCode="[$USD]\ #,##0"/>
    <numFmt numFmtId="170" formatCode="#,##0_ ;\-#,##0\ "/>
    <numFmt numFmtId="171" formatCode="d&quot;/&quot;mmm&quot;/&quot;yyyy"/>
    <numFmt numFmtId="172" formatCode="[$$-409]#,##0.00_ ;\-[$$-409]#,##0.00\ "/>
  </numFmts>
  <fonts count="43">
    <font>
      <sz val="10"/>
      <color rgb="FF000000"/>
      <name val="Arial"/>
      <scheme val="minor"/>
    </font>
    <font>
      <b/>
      <sz val="16"/>
      <color rgb="FF33339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333399"/>
      <name val="Arial"/>
      <family val="2"/>
    </font>
    <font>
      <b/>
      <sz val="14"/>
      <color rgb="FF333399"/>
      <name val="Arial"/>
      <family val="2"/>
    </font>
    <font>
      <sz val="10"/>
      <color rgb="FFFF0000"/>
      <name val="Arial"/>
      <family val="2"/>
    </font>
    <font>
      <b/>
      <sz val="11"/>
      <color rgb="FF333399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Narrow"/>
      <family val="2"/>
    </font>
    <font>
      <b/>
      <sz val="8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333399"/>
      <name val="Arial Narrow"/>
      <family val="2"/>
    </font>
    <font>
      <b/>
      <sz val="10"/>
      <color rgb="FF333399"/>
      <name val="Arial"/>
      <family val="2"/>
    </font>
    <font>
      <b/>
      <sz val="10"/>
      <color rgb="FF2E507A"/>
      <name val="Arial Narrow"/>
      <family val="2"/>
    </font>
    <font>
      <sz val="10"/>
      <color rgb="FF333399"/>
      <name val="Arial Narrow"/>
      <family val="2"/>
    </font>
    <font>
      <sz val="10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2E507A"/>
      <name val="&quot;Arial Narrow&quot;"/>
    </font>
    <font>
      <b/>
      <sz val="10"/>
      <color rgb="FF333399"/>
      <name val="&quot;Arial Narrow&quot;"/>
    </font>
    <font>
      <sz val="10"/>
      <color rgb="FF333399"/>
      <name val="&quot;Arial Narrow&quot;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FFFF00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8"/>
      <color rgb="FF2E507A"/>
      <name val="Arial"/>
      <family val="2"/>
    </font>
    <font>
      <b/>
      <sz val="14"/>
      <color rgb="FF2E507A"/>
      <name val="Arial"/>
      <family val="2"/>
    </font>
    <font>
      <b/>
      <sz val="10"/>
      <color rgb="FFFFFF00"/>
      <name val="Arial"/>
      <family val="2"/>
    </font>
    <font>
      <b/>
      <sz val="20"/>
      <color rgb="FF2E507A"/>
      <name val="Arial"/>
      <family val="2"/>
    </font>
    <font>
      <sz val="11"/>
      <color rgb="FF2E507A"/>
      <name val="Arial"/>
      <family val="2"/>
    </font>
    <font>
      <b/>
      <sz val="12"/>
      <color rgb="FFFFC000"/>
      <name val="Arial"/>
      <family val="2"/>
    </font>
    <font>
      <b/>
      <sz val="10"/>
      <color rgb="FFFF000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sz val="10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0000"/>
      <name val="Arial Narrow"/>
      <family val="2"/>
    </font>
    <font>
      <b/>
      <sz val="12"/>
      <color rgb="FF333399"/>
      <name val="Arial"/>
      <family val="2"/>
    </font>
    <font>
      <b/>
      <sz val="16"/>
      <color rgb="FF33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2E507A"/>
        <bgColor rgb="FF2E507A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3" fillId="0" borderId="0" xfId="0" applyFont="1"/>
    <xf numFmtId="0" fontId="3" fillId="2" borderId="4" xfId="0" applyFont="1" applyFill="1" applyBorder="1"/>
    <xf numFmtId="0" fontId="6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horizontal="right"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8" fillId="3" borderId="4" xfId="0" applyFont="1" applyFill="1" applyBorder="1" applyAlignment="1">
      <alignment horizontal="left"/>
    </xf>
    <xf numFmtId="166" fontId="3" fillId="3" borderId="4" xfId="0" applyNumberFormat="1" applyFont="1" applyFill="1" applyBorder="1" applyAlignment="1">
      <alignment horizontal="center"/>
    </xf>
    <xf numFmtId="167" fontId="3" fillId="3" borderId="4" xfId="0" applyNumberFormat="1" applyFont="1" applyFill="1" applyBorder="1"/>
    <xf numFmtId="167" fontId="8" fillId="3" borderId="4" xfId="0" applyNumberFormat="1" applyFont="1" applyFill="1" applyBorder="1"/>
    <xf numFmtId="0" fontId="10" fillId="3" borderId="4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14" fillId="3" borderId="4" xfId="0" applyFont="1" applyFill="1" applyBorder="1"/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167" fontId="3" fillId="3" borderId="17" xfId="0" applyNumberFormat="1" applyFont="1" applyFill="1" applyBorder="1" applyAlignment="1"/>
    <xf numFmtId="167" fontId="3" fillId="3" borderId="17" xfId="0" applyNumberFormat="1" applyFont="1" applyFill="1" applyBorder="1"/>
    <xf numFmtId="0" fontId="10" fillId="3" borderId="20" xfId="0" applyFont="1" applyFill="1" applyBorder="1" applyAlignment="1">
      <alignment vertical="top"/>
    </xf>
    <xf numFmtId="0" fontId="3" fillId="3" borderId="1" xfId="0" applyFont="1" applyFill="1" applyBorder="1"/>
    <xf numFmtId="167" fontId="17" fillId="3" borderId="21" xfId="0" applyNumberFormat="1" applyFont="1" applyFill="1" applyBorder="1"/>
    <xf numFmtId="164" fontId="8" fillId="3" borderId="17" xfId="0" applyNumberFormat="1" applyFont="1" applyFill="1" applyBorder="1"/>
    <xf numFmtId="0" fontId="15" fillId="3" borderId="4" xfId="0" applyFont="1" applyFill="1" applyBorder="1" applyAlignment="1">
      <alignment vertical="center"/>
    </xf>
    <xf numFmtId="0" fontId="14" fillId="3" borderId="22" xfId="0" applyFont="1" applyFill="1" applyBorder="1"/>
    <xf numFmtId="16" fontId="16" fillId="3" borderId="23" xfId="0" applyNumberFormat="1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166" fontId="3" fillId="3" borderId="2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/>
    <xf numFmtId="0" fontId="8" fillId="3" borderId="4" xfId="0" applyFont="1" applyFill="1" applyBorder="1"/>
    <xf numFmtId="0" fontId="14" fillId="3" borderId="4" xfId="0" applyFont="1" applyFill="1" applyBorder="1" applyAlignment="1">
      <alignment horizontal="left"/>
    </xf>
    <xf numFmtId="167" fontId="3" fillId="3" borderId="25" xfId="0" applyNumberFormat="1" applyFont="1" applyFill="1" applyBorder="1"/>
    <xf numFmtId="167" fontId="8" fillId="3" borderId="25" xfId="0" applyNumberFormat="1" applyFont="1" applyFill="1" applyBorder="1"/>
    <xf numFmtId="0" fontId="10" fillId="3" borderId="26" xfId="0" applyFont="1" applyFill="1" applyBorder="1" applyAlignment="1">
      <alignment vertical="top"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1" fillId="3" borderId="27" xfId="0" applyFont="1" applyFill="1" applyBorder="1" applyAlignment="1">
      <alignment horizontal="center"/>
    </xf>
    <xf numFmtId="168" fontId="23" fillId="3" borderId="10" xfId="0" applyNumberFormat="1" applyFont="1" applyFill="1" applyBorder="1" applyAlignment="1"/>
    <xf numFmtId="168" fontId="22" fillId="3" borderId="17" xfId="0" applyNumberFormat="1" applyFont="1" applyFill="1" applyBorder="1" applyAlignment="1"/>
    <xf numFmtId="0" fontId="8" fillId="3" borderId="4" xfId="0" applyFont="1" applyFill="1" applyBorder="1" applyAlignment="1"/>
    <xf numFmtId="0" fontId="14" fillId="3" borderId="0" xfId="0" applyFont="1" applyFill="1"/>
    <xf numFmtId="0" fontId="8" fillId="3" borderId="0" xfId="0" applyFont="1" applyFill="1" applyAlignment="1">
      <alignment horizontal="left"/>
    </xf>
    <xf numFmtId="16" fontId="16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9" fillId="3" borderId="4" xfId="0" applyFont="1" applyFill="1" applyBorder="1" applyAlignment="1">
      <alignment vertical="top"/>
    </xf>
    <xf numFmtId="166" fontId="3" fillId="3" borderId="0" xfId="0" applyNumberFormat="1" applyFont="1" applyFill="1" applyAlignment="1">
      <alignment horizontal="center" vertical="center"/>
    </xf>
    <xf numFmtId="167" fontId="3" fillId="3" borderId="0" xfId="0" applyNumberFormat="1" applyFont="1" applyFill="1" applyAlignment="1"/>
    <xf numFmtId="167" fontId="3" fillId="3" borderId="0" xfId="0" applyNumberFormat="1" applyFont="1" applyFill="1"/>
    <xf numFmtId="0" fontId="10" fillId="3" borderId="3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8" fillId="3" borderId="26" xfId="0" applyFont="1" applyFill="1" applyBorder="1" applyAlignment="1">
      <alignment horizontal="left"/>
    </xf>
    <xf numFmtId="166" fontId="3" fillId="3" borderId="26" xfId="0" applyNumberFormat="1" applyFont="1" applyFill="1" applyBorder="1" applyAlignment="1">
      <alignment horizontal="center"/>
    </xf>
    <xf numFmtId="167" fontId="3" fillId="3" borderId="26" xfId="0" applyNumberFormat="1" applyFont="1" applyFill="1" applyBorder="1"/>
    <xf numFmtId="164" fontId="8" fillId="3" borderId="26" xfId="0" applyNumberFormat="1" applyFont="1" applyFill="1" applyBorder="1"/>
    <xf numFmtId="0" fontId="8" fillId="3" borderId="25" xfId="0" applyFont="1" applyFill="1" applyBorder="1" applyAlignment="1">
      <alignment horizontal="left"/>
    </xf>
    <xf numFmtId="166" fontId="3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0" xfId="0" applyFont="1" applyFill="1"/>
    <xf numFmtId="164" fontId="8" fillId="3" borderId="0" xfId="0" applyNumberFormat="1" applyFont="1" applyFill="1"/>
    <xf numFmtId="0" fontId="8" fillId="3" borderId="0" xfId="0" applyFont="1" applyFill="1"/>
    <xf numFmtId="0" fontId="3" fillId="3" borderId="26" xfId="0" applyFont="1" applyFill="1" applyBorder="1"/>
    <xf numFmtId="0" fontId="24" fillId="2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vertical="center"/>
    </xf>
    <xf numFmtId="0" fontId="26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vertical="top"/>
    </xf>
    <xf numFmtId="0" fontId="28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vertical="center"/>
    </xf>
    <xf numFmtId="0" fontId="3" fillId="2" borderId="33" xfId="0" applyFont="1" applyFill="1" applyBorder="1"/>
    <xf numFmtId="0" fontId="29" fillId="2" borderId="4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right" vertical="center"/>
    </xf>
    <xf numFmtId="0" fontId="31" fillId="2" borderId="4" xfId="0" applyFont="1" applyFill="1" applyBorder="1" applyAlignment="1">
      <alignment vertical="top"/>
    </xf>
    <xf numFmtId="0" fontId="32" fillId="2" borderId="36" xfId="0" applyFont="1" applyFill="1" applyBorder="1" applyAlignment="1">
      <alignment vertical="center"/>
    </xf>
    <xf numFmtId="0" fontId="34" fillId="4" borderId="40" xfId="0" applyFont="1" applyFill="1" applyBorder="1" applyAlignment="1">
      <alignment vertical="center"/>
    </xf>
    <xf numFmtId="0" fontId="34" fillId="4" borderId="47" xfId="0" applyFont="1" applyFill="1" applyBorder="1" applyAlignment="1">
      <alignment horizontal="center" vertical="center"/>
    </xf>
    <xf numFmtId="0" fontId="34" fillId="4" borderId="49" xfId="0" applyFont="1" applyFill="1" applyBorder="1" applyAlignment="1">
      <alignment vertical="center"/>
    </xf>
    <xf numFmtId="0" fontId="35" fillId="4" borderId="58" xfId="0" applyFont="1" applyFill="1" applyBorder="1" applyAlignment="1">
      <alignment horizontal="center" vertical="center" wrapText="1"/>
    </xf>
    <xf numFmtId="0" fontId="34" fillId="4" borderId="59" xfId="0" applyFont="1" applyFill="1" applyBorder="1" applyAlignment="1">
      <alignment horizontal="center" vertical="center"/>
    </xf>
    <xf numFmtId="170" fontId="37" fillId="4" borderId="60" xfId="0" applyNumberFormat="1" applyFont="1" applyFill="1" applyBorder="1" applyAlignment="1">
      <alignment horizontal="center" vertical="center"/>
    </xf>
    <xf numFmtId="16" fontId="38" fillId="4" borderId="61" xfId="0" applyNumberFormat="1" applyFont="1" applyFill="1" applyBorder="1" applyAlignment="1">
      <alignment horizontal="center" vertical="center" wrapText="1"/>
    </xf>
    <xf numFmtId="16" fontId="38" fillId="4" borderId="62" xfId="0" applyNumberFormat="1" applyFont="1" applyFill="1" applyBorder="1" applyAlignment="1">
      <alignment horizontal="center" vertical="center"/>
    </xf>
    <xf numFmtId="0" fontId="34" fillId="4" borderId="63" xfId="0" applyFont="1" applyFill="1" applyBorder="1" applyAlignment="1">
      <alignment vertical="center"/>
    </xf>
    <xf numFmtId="16" fontId="38" fillId="4" borderId="65" xfId="0" applyNumberFormat="1" applyFont="1" applyFill="1" applyBorder="1" applyAlignment="1">
      <alignment horizontal="center" vertical="center" wrapText="1"/>
    </xf>
    <xf numFmtId="16" fontId="38" fillId="4" borderId="66" xfId="0" applyNumberFormat="1" applyFont="1" applyFill="1" applyBorder="1" applyAlignment="1">
      <alignment horizontal="center" vertical="center" wrapText="1"/>
    </xf>
    <xf numFmtId="16" fontId="38" fillId="4" borderId="52" xfId="0" applyNumberFormat="1" applyFont="1" applyFill="1" applyBorder="1" applyAlignment="1">
      <alignment horizontal="center" vertical="center" wrapText="1"/>
    </xf>
    <xf numFmtId="16" fontId="38" fillId="4" borderId="53" xfId="0" applyNumberFormat="1" applyFont="1" applyFill="1" applyBorder="1" applyAlignment="1">
      <alignment horizontal="center" vertical="center"/>
    </xf>
    <xf numFmtId="0" fontId="38" fillId="4" borderId="53" xfId="0" applyFont="1" applyFill="1" applyBorder="1" applyAlignment="1">
      <alignment horizontal="center" vertical="center" wrapText="1"/>
    </xf>
    <xf numFmtId="0" fontId="38" fillId="4" borderId="56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/>
    </xf>
    <xf numFmtId="0" fontId="26" fillId="0" borderId="0" xfId="0" applyFont="1" applyAlignment="1"/>
    <xf numFmtId="0" fontId="3" fillId="3" borderId="23" xfId="0" applyFont="1" applyFill="1" applyBorder="1" applyAlignment="1">
      <alignment horizontal="center" vertical="center"/>
    </xf>
    <xf numFmtId="167" fontId="3" fillId="3" borderId="17" xfId="0" applyNumberFormat="1" applyFont="1" applyFill="1" applyBorder="1" applyAlignment="1">
      <alignment horizontal="center"/>
    </xf>
    <xf numFmtId="167" fontId="3" fillId="3" borderId="2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right" vertical="center"/>
    </xf>
    <xf numFmtId="1" fontId="8" fillId="3" borderId="4" xfId="0" applyNumberFormat="1" applyFont="1" applyFill="1" applyBorder="1" applyAlignment="1">
      <alignment horizontal="center" vertical="center"/>
    </xf>
    <xf numFmtId="171" fontId="8" fillId="3" borderId="4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167" fontId="8" fillId="3" borderId="17" xfId="0" applyNumberFormat="1" applyFont="1" applyFill="1" applyBorder="1" applyAlignment="1">
      <alignment horizontal="center" vertical="center"/>
    </xf>
    <xf numFmtId="171" fontId="8" fillId="3" borderId="4" xfId="0" applyNumberFormat="1" applyFont="1" applyFill="1" applyBorder="1" applyAlignment="1">
      <alignment horizontal="right" vertical="center"/>
    </xf>
    <xf numFmtId="172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/>
    <xf numFmtId="171" fontId="3" fillId="3" borderId="4" xfId="0" applyNumberFormat="1" applyFont="1" applyFill="1" applyBorder="1"/>
    <xf numFmtId="171" fontId="3" fillId="0" borderId="0" xfId="0" applyNumberFormat="1" applyFont="1"/>
    <xf numFmtId="167" fontId="3" fillId="0" borderId="0" xfId="0" applyNumberFormat="1" applyFont="1"/>
    <xf numFmtId="171" fontId="26" fillId="0" borderId="0" xfId="0" applyNumberFormat="1" applyFont="1"/>
    <xf numFmtId="49" fontId="3" fillId="5" borderId="23" xfId="0" applyNumberFormat="1" applyFont="1" applyFill="1" applyBorder="1" applyAlignment="1" applyProtection="1">
      <alignment horizontal="left" vertical="center"/>
      <protection locked="0"/>
    </xf>
    <xf numFmtId="171" fontId="3" fillId="5" borderId="23" xfId="0" applyNumberFormat="1" applyFont="1" applyFill="1" applyBorder="1" applyAlignment="1" applyProtection="1">
      <alignment horizontal="left" vertical="center"/>
      <protection locked="0"/>
    </xf>
    <xf numFmtId="49" fontId="3" fillId="5" borderId="23" xfId="0" applyNumberFormat="1" applyFont="1" applyFill="1" applyBorder="1" applyAlignment="1" applyProtection="1">
      <alignment horizontal="center" vertical="center"/>
      <protection locked="0"/>
    </xf>
    <xf numFmtId="49" fontId="3" fillId="5" borderId="67" xfId="0" applyNumberFormat="1" applyFont="1" applyFill="1" applyBorder="1" applyAlignment="1" applyProtection="1">
      <alignment horizontal="center" vertical="center"/>
      <protection locked="0"/>
    </xf>
    <xf numFmtId="171" fontId="3" fillId="5" borderId="23" xfId="0" applyNumberFormat="1" applyFont="1" applyFill="1" applyBorder="1" applyAlignment="1" applyProtection="1">
      <alignment horizontal="center" vertical="center"/>
      <protection locked="0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42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9" fillId="2" borderId="7" xfId="0" applyFont="1" applyFill="1" applyBorder="1" applyAlignment="1">
      <alignment horizontal="center" vertical="top" wrapText="1"/>
    </xf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8" fillId="3" borderId="5" xfId="0" applyFont="1" applyFill="1" applyBorder="1" applyAlignment="1">
      <alignment horizontal="center"/>
    </xf>
    <xf numFmtId="0" fontId="2" fillId="0" borderId="6" xfId="0" applyFont="1" applyBorder="1"/>
    <xf numFmtId="164" fontId="3" fillId="0" borderId="9" xfId="0" applyNumberFormat="1" applyFont="1" applyBorder="1"/>
    <xf numFmtId="0" fontId="2" fillId="0" borderId="10" xfId="0" applyFont="1" applyBorder="1"/>
    <xf numFmtId="0" fontId="13" fillId="3" borderId="7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5" xfId="0" applyFont="1" applyBorder="1"/>
    <xf numFmtId="0" fontId="15" fillId="3" borderId="1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6" fontId="3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0" fontId="8" fillId="3" borderId="11" xfId="0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0" fillId="0" borderId="0" xfId="0" applyFont="1" applyAlignment="1"/>
    <xf numFmtId="167" fontId="23" fillId="3" borderId="28" xfId="0" applyNumberFormat="1" applyFont="1" applyFill="1" applyBorder="1" applyAlignment="1">
      <alignment horizontal="center"/>
    </xf>
    <xf numFmtId="0" fontId="2" fillId="0" borderId="28" xfId="0" applyFont="1" applyBorder="1"/>
    <xf numFmtId="167" fontId="22" fillId="3" borderId="5" xfId="0" applyNumberFormat="1" applyFont="1" applyFill="1" applyBorder="1" applyAlignment="1"/>
    <xf numFmtId="0" fontId="40" fillId="3" borderId="34" xfId="0" applyFont="1" applyFill="1" applyBorder="1" applyAlignment="1">
      <alignment horizontal="center" vertical="top"/>
    </xf>
    <xf numFmtId="0" fontId="22" fillId="3" borderId="5" xfId="0" applyFont="1" applyFill="1" applyBorder="1" applyAlignment="1">
      <alignment horizontal="center"/>
    </xf>
    <xf numFmtId="0" fontId="18" fillId="3" borderId="0" xfId="0" applyFont="1" applyFill="1" applyAlignment="1"/>
    <xf numFmtId="0" fontId="19" fillId="3" borderId="0" xfId="0" applyFont="1" applyFill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2" fillId="0" borderId="27" xfId="0" applyFont="1" applyBorder="1"/>
    <xf numFmtId="0" fontId="35" fillId="4" borderId="48" xfId="0" applyFont="1" applyFill="1" applyBorder="1" applyAlignment="1">
      <alignment horizontal="center" vertical="center" wrapText="1"/>
    </xf>
    <xf numFmtId="0" fontId="2" fillId="0" borderId="57" xfId="0" applyFont="1" applyBorder="1"/>
    <xf numFmtId="0" fontId="2" fillId="0" borderId="60" xfId="0" applyFont="1" applyBorder="1"/>
    <xf numFmtId="170" fontId="38" fillId="4" borderId="48" xfId="0" applyNumberFormat="1" applyFont="1" applyFill="1" applyBorder="1" applyAlignment="1">
      <alignment horizontal="center" vertical="center" wrapText="1"/>
    </xf>
    <xf numFmtId="170" fontId="36" fillId="4" borderId="58" xfId="0" applyNumberFormat="1" applyFont="1" applyFill="1" applyBorder="1" applyAlignment="1">
      <alignment horizontal="center" vertical="center"/>
    </xf>
    <xf numFmtId="0" fontId="2" fillId="0" borderId="47" xfId="0" applyFont="1" applyBorder="1"/>
    <xf numFmtId="0" fontId="34" fillId="4" borderId="41" xfId="0" applyFont="1" applyFill="1" applyBorder="1" applyAlignment="1">
      <alignment horizontal="center" vertical="center"/>
    </xf>
    <xf numFmtId="0" fontId="2" fillId="0" borderId="50" xfId="0" applyFont="1" applyBorder="1"/>
    <xf numFmtId="0" fontId="2" fillId="0" borderId="64" xfId="0" applyFont="1" applyBorder="1"/>
    <xf numFmtId="169" fontId="35" fillId="4" borderId="43" xfId="0" applyNumberFormat="1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52" xfId="0" applyFont="1" applyBorder="1"/>
    <xf numFmtId="0" fontId="2" fillId="0" borderId="54" xfId="0" applyFont="1" applyBorder="1"/>
    <xf numFmtId="0" fontId="34" fillId="4" borderId="42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56" xfId="0" applyFont="1" applyBorder="1"/>
    <xf numFmtId="0" fontId="34" fillId="4" borderId="4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34" fillId="4" borderId="4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right" vertical="center"/>
    </xf>
    <xf numFmtId="0" fontId="2" fillId="0" borderId="29" xfId="0" applyFont="1" applyBorder="1"/>
    <xf numFmtId="0" fontId="2" fillId="0" borderId="34" xfId="0" applyFont="1" applyBorder="1"/>
    <xf numFmtId="0" fontId="39" fillId="4" borderId="43" xfId="0" applyFont="1" applyFill="1" applyBorder="1" applyAlignment="1">
      <alignment horizontal="center" vertical="center"/>
    </xf>
    <xf numFmtId="0" fontId="2" fillId="0" borderId="44" xfId="0" applyFont="1" applyBorder="1"/>
    <xf numFmtId="0" fontId="2" fillId="0" borderId="42" xfId="0" applyFont="1" applyBorder="1"/>
    <xf numFmtId="0" fontId="35" fillId="4" borderId="43" xfId="0" applyFont="1" applyFill="1" applyBorder="1" applyAlignment="1">
      <alignment horizontal="center" vertical="center" wrapText="1"/>
    </xf>
    <xf numFmtId="0" fontId="2" fillId="0" borderId="53" xfId="0" applyFont="1" applyBorder="1"/>
    <xf numFmtId="16" fontId="39" fillId="4" borderId="43" xfId="0" applyNumberFormat="1" applyFont="1" applyFill="1" applyBorder="1" applyAlignment="1">
      <alignment horizontal="center" vertical="center"/>
    </xf>
    <xf numFmtId="0" fontId="34" fillId="4" borderId="46" xfId="0" applyFont="1" applyFill="1" applyBorder="1" applyAlignment="1">
      <alignment horizontal="center" vertical="center"/>
    </xf>
    <xf numFmtId="0" fontId="2" fillId="0" borderId="55" xfId="0" applyFont="1" applyBorder="1"/>
    <xf numFmtId="0" fontId="34" fillId="4" borderId="43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0" fontId="17" fillId="3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0</xdr:row>
      <xdr:rowOff>266700</xdr:rowOff>
    </xdr:from>
    <xdr:ext cx="144780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409575</xdr:colOff>
      <xdr:row>0</xdr:row>
      <xdr:rowOff>161925</xdr:rowOff>
    </xdr:from>
    <xdr:to>
      <xdr:col>12</xdr:col>
      <xdr:colOff>129946</xdr:colOff>
      <xdr:row>5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676F1DA-9240-4B36-8E5D-62C3B6C2A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161925"/>
          <a:ext cx="1015771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0</xdr:row>
      <xdr:rowOff>266700</xdr:rowOff>
    </xdr:from>
    <xdr:ext cx="144780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9</xdr:col>
      <xdr:colOff>19050</xdr:colOff>
      <xdr:row>0</xdr:row>
      <xdr:rowOff>133350</xdr:rowOff>
    </xdr:from>
    <xdr:to>
      <xdr:col>11</xdr:col>
      <xdr:colOff>291871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DB3CAE-5358-41E2-88E9-4A6DB399B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33350"/>
          <a:ext cx="1015771" cy="1123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</xdr:colOff>
      <xdr:row>0</xdr:row>
      <xdr:rowOff>247650</xdr:rowOff>
    </xdr:from>
    <xdr:ext cx="1771650" cy="1162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18</xdr:col>
      <xdr:colOff>471399</xdr:colOff>
      <xdr:row>0</xdr:row>
      <xdr:rowOff>228600</xdr:rowOff>
    </xdr:from>
    <xdr:to>
      <xdr:col>20</xdr:col>
      <xdr:colOff>115570</xdr:colOff>
      <xdr:row>5</xdr:row>
      <xdr:rowOff>104775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E3FBAF2-4AA5-B6D4-7179-B5BC6E53A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9399" y="228600"/>
          <a:ext cx="1015771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opLeftCell="A4" workbookViewId="0">
      <selection activeCell="H21" sqref="H21"/>
    </sheetView>
  </sheetViews>
  <sheetFormatPr baseColWidth="10" defaultColWidth="0" defaultRowHeight="15" customHeight="1" zeroHeight="1"/>
  <cols>
    <col min="1" max="1" width="11.28515625" customWidth="1"/>
    <col min="2" max="2" width="9.7109375" customWidth="1"/>
    <col min="3" max="3" width="17.140625" customWidth="1"/>
    <col min="4" max="4" width="26.140625" customWidth="1"/>
    <col min="5" max="6" width="7.7109375" customWidth="1"/>
    <col min="7" max="7" width="13.5703125" customWidth="1"/>
    <col min="8" max="8" width="12.7109375" customWidth="1"/>
    <col min="9" max="9" width="13" customWidth="1"/>
    <col min="10" max="12" width="9.7109375" customWidth="1"/>
    <col min="13" max="13" width="11.28515625" customWidth="1"/>
    <col min="14" max="26" width="10.7109375" hidden="1" customWidth="1"/>
    <col min="27" max="16384" width="12.5703125" hidden="1"/>
  </cols>
  <sheetData>
    <row r="1" spans="1:25" ht="21.75" customHeight="1">
      <c r="A1" s="124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>
      <c r="A2" s="127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 customHeight="1">
      <c r="A3" s="128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" customHeight="1">
      <c r="A5" s="2"/>
      <c r="B5" s="2"/>
      <c r="C5" s="2"/>
      <c r="D5" s="129" t="s">
        <v>1</v>
      </c>
      <c r="E5" s="126"/>
      <c r="F5" s="130"/>
      <c r="G5" s="131"/>
      <c r="H5" s="132" t="s">
        <v>2</v>
      </c>
      <c r="I5" s="133"/>
      <c r="J5" s="2"/>
      <c r="K5" s="2"/>
      <c r="L5" s="2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" customHeight="1">
      <c r="A6" s="2"/>
      <c r="B6" s="2"/>
      <c r="C6" s="2"/>
      <c r="D6" s="129" t="s">
        <v>3</v>
      </c>
      <c r="E6" s="126"/>
      <c r="F6" s="138">
        <f>I24</f>
        <v>1600</v>
      </c>
      <c r="G6" s="139"/>
      <c r="H6" s="134"/>
      <c r="I6" s="135"/>
      <c r="J6" s="2"/>
      <c r="K6" s="2"/>
      <c r="L6" s="2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.5" customHeight="1">
      <c r="A7" s="2"/>
      <c r="B7" s="2"/>
      <c r="C7" s="2"/>
      <c r="D7" s="6"/>
      <c r="E7" s="6"/>
      <c r="F7" s="7"/>
      <c r="G7" s="7"/>
      <c r="H7" s="8"/>
      <c r="I7" s="9"/>
      <c r="J7" s="2"/>
      <c r="K7" s="2"/>
      <c r="L7" s="2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10"/>
      <c r="B8" s="11"/>
      <c r="C8" s="12"/>
      <c r="D8" s="13"/>
      <c r="E8" s="13"/>
      <c r="F8" s="14"/>
      <c r="G8" s="14"/>
      <c r="H8" s="15"/>
      <c r="I8" s="16"/>
      <c r="J8" s="17"/>
      <c r="K8" s="18"/>
      <c r="L8" s="18"/>
      <c r="M8" s="1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0"/>
      <c r="B9" s="11"/>
      <c r="C9" s="12"/>
      <c r="D9" s="13"/>
      <c r="E9" s="13"/>
      <c r="F9" s="14"/>
      <c r="G9" s="14"/>
      <c r="H9" s="15"/>
      <c r="I9" s="16"/>
      <c r="J9" s="17"/>
      <c r="K9" s="18"/>
      <c r="L9" s="18"/>
      <c r="M9" s="1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0"/>
      <c r="B10" s="11" t="s">
        <v>4</v>
      </c>
      <c r="C10" s="12"/>
      <c r="D10" s="19" t="s">
        <v>5</v>
      </c>
      <c r="E10" s="13"/>
      <c r="F10" s="140"/>
      <c r="G10" s="141"/>
      <c r="H10" s="143" t="s">
        <v>6</v>
      </c>
      <c r="I10" s="137"/>
      <c r="J10" s="12"/>
      <c r="K10" s="18"/>
      <c r="L10" s="18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10"/>
      <c r="B11" s="11" t="s">
        <v>7</v>
      </c>
      <c r="C11" s="12"/>
      <c r="D11" s="12"/>
      <c r="E11" s="12"/>
      <c r="F11" s="142"/>
      <c r="G11" s="139"/>
      <c r="H11" s="20" t="s">
        <v>8</v>
      </c>
      <c r="I11" s="21" t="s">
        <v>9</v>
      </c>
      <c r="J11" s="12"/>
      <c r="K11" s="18"/>
      <c r="L11" s="18"/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10"/>
      <c r="B12" s="11" t="s">
        <v>10</v>
      </c>
      <c r="C12" s="12"/>
      <c r="D12" s="144" t="s">
        <v>11</v>
      </c>
      <c r="E12" s="137"/>
      <c r="F12" s="145">
        <f>COUNTIF(COMPLETAR!R17:R56,H12)</f>
        <v>0</v>
      </c>
      <c r="G12" s="146"/>
      <c r="H12" s="22">
        <v>2000</v>
      </c>
      <c r="I12" s="23">
        <f>F12*H12</f>
        <v>0</v>
      </c>
      <c r="J12" s="24"/>
      <c r="K12" s="12"/>
      <c r="L12" s="12"/>
      <c r="M12" s="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0"/>
      <c r="B13" s="11" t="s">
        <v>12</v>
      </c>
      <c r="C13" s="25"/>
      <c r="D13" s="147"/>
      <c r="E13" s="135"/>
      <c r="F13" s="148"/>
      <c r="G13" s="135"/>
      <c r="H13" s="26"/>
      <c r="I13" s="27">
        <f>I12</f>
        <v>0</v>
      </c>
      <c r="J13" s="17"/>
      <c r="K13" s="18"/>
      <c r="L13" s="18"/>
      <c r="M13" s="1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0"/>
      <c r="B14" s="11" t="s">
        <v>13</v>
      </c>
      <c r="C14" s="12"/>
      <c r="D14" s="147"/>
      <c r="E14" s="135"/>
      <c r="F14" s="148"/>
      <c r="G14" s="135"/>
      <c r="H14" s="15"/>
      <c r="I14" s="15"/>
      <c r="J14" s="17"/>
      <c r="K14" s="18"/>
      <c r="L14" s="18"/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10"/>
      <c r="B15" s="11" t="s">
        <v>14</v>
      </c>
      <c r="C15" s="12"/>
      <c r="D15" s="13"/>
      <c r="E15" s="13"/>
      <c r="F15" s="14"/>
      <c r="G15" s="14"/>
      <c r="H15" s="15"/>
      <c r="I15" s="15"/>
      <c r="J15" s="17"/>
      <c r="K15" s="18"/>
      <c r="L15" s="18"/>
      <c r="M15" s="1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10"/>
      <c r="B16" s="11" t="s">
        <v>15</v>
      </c>
      <c r="C16" s="12"/>
      <c r="D16" s="13"/>
      <c r="E16" s="13"/>
      <c r="F16" s="14"/>
      <c r="G16" s="14"/>
      <c r="H16" s="15"/>
      <c r="I16" s="16"/>
      <c r="J16" s="17"/>
      <c r="K16" s="18"/>
      <c r="L16" s="18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0"/>
      <c r="B17" s="11" t="s">
        <v>16</v>
      </c>
      <c r="C17" s="12"/>
      <c r="D17" s="12"/>
      <c r="E17" s="12"/>
      <c r="F17" s="12"/>
      <c r="G17" s="12"/>
      <c r="H17" s="12"/>
      <c r="I17" s="16"/>
      <c r="J17" s="17"/>
      <c r="K17" s="18"/>
      <c r="L17" s="18"/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0"/>
      <c r="B18" s="11" t="s">
        <v>17</v>
      </c>
      <c r="C18" s="12"/>
      <c r="D18" s="17"/>
      <c r="E18" s="28"/>
      <c r="F18" s="149"/>
      <c r="G18" s="146"/>
      <c r="H18" s="143" t="s">
        <v>6</v>
      </c>
      <c r="I18" s="137"/>
      <c r="J18" s="17"/>
      <c r="K18" s="18"/>
      <c r="L18" s="18"/>
      <c r="M18" s="1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0"/>
      <c r="B19" s="11" t="s">
        <v>18</v>
      </c>
      <c r="C19" s="12"/>
      <c r="D19" s="29" t="s">
        <v>19</v>
      </c>
      <c r="E19" s="13"/>
      <c r="F19" s="30"/>
      <c r="G19" s="31" t="s">
        <v>20</v>
      </c>
      <c r="H19" s="21" t="s">
        <v>8</v>
      </c>
      <c r="I19" s="21" t="s">
        <v>9</v>
      </c>
      <c r="J19" s="17"/>
      <c r="K19" s="18"/>
      <c r="L19" s="18"/>
      <c r="M19" s="1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0"/>
      <c r="B20" s="11" t="s">
        <v>21</v>
      </c>
      <c r="C20" s="12"/>
      <c r="D20" s="136" t="s">
        <v>22</v>
      </c>
      <c r="E20" s="137"/>
      <c r="F20" s="32">
        <f>COMPLETAR!S57+COMPLETAR!T57</f>
        <v>0</v>
      </c>
      <c r="G20" s="32">
        <f t="shared" ref="G20:G21" si="0">F20</f>
        <v>0</v>
      </c>
      <c r="H20" s="22">
        <v>500</v>
      </c>
      <c r="I20" s="23">
        <f t="shared" ref="I20:I21" si="1">+G20*H20</f>
        <v>0</v>
      </c>
      <c r="J20" s="17"/>
      <c r="K20" s="18"/>
      <c r="L20" s="18"/>
      <c r="M20" s="1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0"/>
      <c r="B21" s="11" t="s">
        <v>23</v>
      </c>
      <c r="C21" s="12"/>
      <c r="D21" s="136" t="s">
        <v>91</v>
      </c>
      <c r="E21" s="137"/>
      <c r="F21" s="32">
        <f>COMPLETAR!V57</f>
        <v>1</v>
      </c>
      <c r="G21" s="32">
        <f t="shared" si="0"/>
        <v>1</v>
      </c>
      <c r="H21" s="22">
        <v>1600</v>
      </c>
      <c r="I21" s="23">
        <f t="shared" si="1"/>
        <v>1600</v>
      </c>
      <c r="J21" s="17"/>
      <c r="K21" s="17"/>
      <c r="L21" s="17"/>
      <c r="M21" s="1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0"/>
      <c r="B22" s="11" t="s">
        <v>24</v>
      </c>
      <c r="C22" s="12"/>
      <c r="D22" s="13"/>
      <c r="E22" s="13"/>
      <c r="F22" s="14"/>
      <c r="G22" s="14"/>
      <c r="H22" s="15"/>
      <c r="I22" s="33">
        <f>SUM(I20:I21)</f>
        <v>1600</v>
      </c>
      <c r="J22" s="17"/>
      <c r="K22" s="17"/>
      <c r="L22" s="17"/>
      <c r="M22" s="1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2"/>
      <c r="B23" s="11" t="s">
        <v>25</v>
      </c>
      <c r="C23" s="12"/>
      <c r="D23" s="13"/>
      <c r="E23" s="13"/>
      <c r="F23" s="14"/>
      <c r="G23" s="12"/>
      <c r="H23" s="12"/>
      <c r="I23" s="12"/>
      <c r="J23" s="17"/>
      <c r="K23" s="17"/>
      <c r="L23" s="17"/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2"/>
      <c r="B24" s="11" t="s">
        <v>26</v>
      </c>
      <c r="C24" s="12"/>
      <c r="D24" s="12"/>
      <c r="E24" s="12"/>
      <c r="F24" s="12"/>
      <c r="G24" s="136" t="s">
        <v>27</v>
      </c>
      <c r="H24" s="137"/>
      <c r="I24" s="27">
        <f>I13+I21</f>
        <v>1600</v>
      </c>
      <c r="J24" s="17"/>
      <c r="K24" s="17"/>
      <c r="L24" s="17"/>
      <c r="M24" s="1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7"/>
      <c r="K25" s="17"/>
      <c r="L25" s="17"/>
      <c r="M25" s="1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12"/>
      <c r="B26" s="12"/>
      <c r="C26" s="12"/>
      <c r="D26" s="12"/>
      <c r="E26" s="34"/>
      <c r="F26" s="12"/>
      <c r="G26" s="12"/>
      <c r="H26" s="12"/>
      <c r="I26" s="12"/>
      <c r="J26" s="17"/>
      <c r="K26" s="17"/>
      <c r="L26" s="17"/>
      <c r="M26" s="1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12"/>
      <c r="B27" s="12"/>
      <c r="C27" s="12"/>
      <c r="D27" s="34"/>
      <c r="E27" s="12"/>
      <c r="F27" s="12"/>
      <c r="G27" s="12"/>
      <c r="H27" s="12"/>
      <c r="I27" s="12"/>
      <c r="J27" s="12"/>
      <c r="K27" s="17"/>
      <c r="L27" s="17"/>
      <c r="M27" s="1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3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3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hidden="1" customHeight="1">
      <c r="A36" s="1"/>
      <c r="B36" s="1"/>
      <c r="C36" s="1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hidden="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hidden="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hidden="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hidden="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hidden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hidden="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hidden="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hidden="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hidden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hidden="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hidden="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hidden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hidden="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hidden="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hidden="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hidden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21">
    <mergeCell ref="G24:H24"/>
    <mergeCell ref="D21:E21"/>
    <mergeCell ref="F6:G6"/>
    <mergeCell ref="F10:G11"/>
    <mergeCell ref="H10:I10"/>
    <mergeCell ref="D12:E12"/>
    <mergeCell ref="F12:G12"/>
    <mergeCell ref="D13:E13"/>
    <mergeCell ref="F13:G13"/>
    <mergeCell ref="D14:E14"/>
    <mergeCell ref="F14:G14"/>
    <mergeCell ref="F18:G18"/>
    <mergeCell ref="H18:I18"/>
    <mergeCell ref="D20:E20"/>
    <mergeCell ref="A1:M1"/>
    <mergeCell ref="A2:M2"/>
    <mergeCell ref="A3:M3"/>
    <mergeCell ref="D5:E5"/>
    <mergeCell ref="F5:G5"/>
    <mergeCell ref="H5:I6"/>
    <mergeCell ref="D6:E6"/>
  </mergeCells>
  <dataValidations count="1">
    <dataValidation type="list" allowBlank="1" showErrorMessage="1" sqref="F5" xr:uid="{00000000-0002-0000-0000-000000000000}">
      <formula1>$B$10:$B$24</formula1>
    </dataValidation>
  </dataValidations>
  <printOptions horizontalCentered="1"/>
  <pageMargins left="0.51181102362204722" right="0.51181102362204722" top="0.78740157480314965" bottom="0.7874015748031496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activeCell="I18" sqref="I18:L18"/>
    </sheetView>
  </sheetViews>
  <sheetFormatPr baseColWidth="10" defaultColWidth="0" defaultRowHeight="15" customHeight="1" zeroHeight="1"/>
  <cols>
    <col min="1" max="1" width="11.28515625" customWidth="1"/>
    <col min="2" max="2" width="9.7109375" customWidth="1"/>
    <col min="3" max="3" width="17.140625" customWidth="1"/>
    <col min="4" max="4" width="19.5703125" customWidth="1"/>
    <col min="5" max="6" width="7.7109375" customWidth="1"/>
    <col min="7" max="7" width="13.5703125" customWidth="1"/>
    <col min="8" max="8" width="12.7109375" customWidth="1"/>
    <col min="9" max="9" width="13" customWidth="1"/>
    <col min="10" max="10" width="1.42578125" customWidth="1"/>
    <col min="11" max="12" width="9.7109375" customWidth="1"/>
    <col min="13" max="13" width="11.28515625" customWidth="1"/>
    <col min="14" max="26" width="10.7109375" hidden="1" customWidth="1"/>
    <col min="27" max="16384" width="12.5703125" hidden="1"/>
  </cols>
  <sheetData>
    <row r="1" spans="1:25" ht="21.75" customHeight="1">
      <c r="A1" s="124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>
      <c r="A2" s="127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 customHeight="1">
      <c r="A3" s="128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" customHeight="1">
      <c r="A5" s="2"/>
      <c r="B5" s="2"/>
      <c r="C5" s="2"/>
      <c r="D5" s="129" t="s">
        <v>1</v>
      </c>
      <c r="E5" s="126"/>
      <c r="F5" s="150">
        <f>'RESUMEN ORGANIZADOR'!F5</f>
        <v>0</v>
      </c>
      <c r="G5" s="137"/>
      <c r="H5" s="132"/>
      <c r="I5" s="133"/>
      <c r="J5" s="2"/>
      <c r="K5" s="2"/>
      <c r="L5" s="2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9.25" customHeight="1">
      <c r="A6" s="2"/>
      <c r="B6" s="2"/>
      <c r="C6" s="2"/>
      <c r="D6" s="129" t="s">
        <v>28</v>
      </c>
      <c r="E6" s="126"/>
      <c r="F6" s="138">
        <f>L17</f>
        <v>0</v>
      </c>
      <c r="G6" s="139"/>
      <c r="H6" s="134"/>
      <c r="I6" s="135"/>
      <c r="J6" s="2"/>
      <c r="K6" s="2"/>
      <c r="L6" s="2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.5" customHeight="1">
      <c r="A7" s="2"/>
      <c r="B7" s="2"/>
      <c r="C7" s="2"/>
      <c r="D7" s="6"/>
      <c r="E7" s="6"/>
      <c r="F7" s="7"/>
      <c r="G7" s="7"/>
      <c r="H7" s="8"/>
      <c r="I7" s="9"/>
      <c r="J7" s="2"/>
      <c r="K7" s="2"/>
      <c r="L7" s="2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10"/>
      <c r="B8" s="11"/>
      <c r="C8" s="12"/>
      <c r="D8" s="13"/>
      <c r="E8" s="13"/>
      <c r="F8" s="14"/>
      <c r="G8" s="14"/>
      <c r="H8" s="15"/>
      <c r="I8" s="16"/>
      <c r="J8" s="17"/>
      <c r="K8" s="18"/>
      <c r="L8" s="18"/>
      <c r="M8" s="1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0"/>
      <c r="B9" s="11"/>
      <c r="C9" s="12"/>
      <c r="D9" s="13"/>
      <c r="E9" s="13"/>
      <c r="F9" s="14"/>
      <c r="G9" s="14"/>
      <c r="H9" s="36"/>
      <c r="I9" s="37"/>
      <c r="J9" s="17"/>
      <c r="K9" s="18"/>
      <c r="L9" s="18"/>
      <c r="M9" s="1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0"/>
      <c r="B10" s="11"/>
      <c r="C10" s="158" t="s">
        <v>29</v>
      </c>
      <c r="D10" s="152"/>
      <c r="E10" s="159" t="s">
        <v>30</v>
      </c>
      <c r="F10" s="152"/>
      <c r="G10" s="152"/>
      <c r="H10" s="152"/>
      <c r="I10" s="152"/>
      <c r="J10" s="152"/>
      <c r="K10" s="159" t="s">
        <v>31</v>
      </c>
      <c r="L10" s="152"/>
      <c r="M10" s="3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10"/>
      <c r="B11" s="11"/>
      <c r="C11" s="39" t="s">
        <v>32</v>
      </c>
      <c r="D11" s="40"/>
      <c r="E11" s="160" t="s">
        <v>33</v>
      </c>
      <c r="F11" s="161"/>
      <c r="G11" s="161"/>
      <c r="H11" s="160" t="s">
        <v>34</v>
      </c>
      <c r="I11" s="161"/>
      <c r="J11" s="161"/>
      <c r="K11" s="41" t="s">
        <v>8</v>
      </c>
      <c r="L11" s="41" t="s">
        <v>9</v>
      </c>
      <c r="M11" s="1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10"/>
      <c r="B12" s="11"/>
      <c r="C12" s="157" t="s">
        <v>35</v>
      </c>
      <c r="D12" s="137"/>
      <c r="E12" s="153">
        <f>COUNTIF(COMPLETAR!$K$17:$K$56,"3º Kyu")</f>
        <v>0</v>
      </c>
      <c r="F12" s="154"/>
      <c r="G12" s="137"/>
      <c r="H12" s="153">
        <f>COUNTIF(COMPLETAR!$O$17:$O$56,"3º Kyu")</f>
        <v>0</v>
      </c>
      <c r="I12" s="154"/>
      <c r="J12" s="137"/>
      <c r="K12" s="42">
        <v>900</v>
      </c>
      <c r="L12" s="42">
        <f t="shared" ref="L12:L16" si="0">(E12+H12)*K12</f>
        <v>0</v>
      </c>
      <c r="M12" s="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0"/>
      <c r="B13" s="11"/>
      <c r="C13" s="157" t="s">
        <v>36</v>
      </c>
      <c r="D13" s="137"/>
      <c r="E13" s="153">
        <f>COUNTIF(COMPLETAR!$K$17:$K$56,"2º Kyu")</f>
        <v>0</v>
      </c>
      <c r="F13" s="154"/>
      <c r="G13" s="137"/>
      <c r="H13" s="153">
        <f>COUNTIF(COMPLETAR!$O$17:$O$56,"2º Kyu")</f>
        <v>0</v>
      </c>
      <c r="I13" s="154"/>
      <c r="J13" s="137"/>
      <c r="K13" s="42">
        <v>1300</v>
      </c>
      <c r="L13" s="42">
        <f t="shared" si="0"/>
        <v>0</v>
      </c>
      <c r="M13" s="1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0"/>
      <c r="B14" s="11"/>
      <c r="C14" s="157" t="s">
        <v>37</v>
      </c>
      <c r="D14" s="137"/>
      <c r="E14" s="153">
        <f>COUNTIF(COMPLETAR!$K$17:$K$56,"1º Kyu")</f>
        <v>0</v>
      </c>
      <c r="F14" s="154"/>
      <c r="G14" s="137"/>
      <c r="H14" s="153">
        <f>COUNTIF(COMPLETAR!$O$17:$O$56,"1º Kyu")</f>
        <v>0</v>
      </c>
      <c r="I14" s="154"/>
      <c r="J14" s="137"/>
      <c r="K14" s="42">
        <v>1800</v>
      </c>
      <c r="L14" s="42">
        <f t="shared" si="0"/>
        <v>0</v>
      </c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10"/>
      <c r="B15" s="11"/>
      <c r="C15" s="157" t="s">
        <v>38</v>
      </c>
      <c r="D15" s="137"/>
      <c r="E15" s="153">
        <f>COUNTIF(COMPLETAR!$K$17:$K$56,"1º Dan")</f>
        <v>0</v>
      </c>
      <c r="F15" s="154"/>
      <c r="G15" s="137"/>
      <c r="H15" s="153">
        <f>COUNTIF(COMPLETAR!$O$17:$O$56,"1º Dan")</f>
        <v>0</v>
      </c>
      <c r="I15" s="154"/>
      <c r="J15" s="137"/>
      <c r="K15" s="42">
        <v>2700</v>
      </c>
      <c r="L15" s="42">
        <f t="shared" si="0"/>
        <v>0</v>
      </c>
      <c r="M15" s="1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10"/>
      <c r="B16" s="11"/>
      <c r="C16" s="157" t="s">
        <v>39</v>
      </c>
      <c r="D16" s="137"/>
      <c r="E16" s="153">
        <f>COUNTIF(COMPLETAR!$K$17:$K$56,"2º Dan")</f>
        <v>0</v>
      </c>
      <c r="F16" s="154"/>
      <c r="G16" s="137"/>
      <c r="H16" s="153">
        <f>COUNTIF(COMPLETAR!$O$17:$O$56,"2º Dan")</f>
        <v>0</v>
      </c>
      <c r="I16" s="154"/>
      <c r="J16" s="137"/>
      <c r="K16" s="42">
        <v>4000</v>
      </c>
      <c r="L16" s="42">
        <f t="shared" si="0"/>
        <v>0</v>
      </c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0"/>
      <c r="B17" s="11"/>
      <c r="C17" s="136" t="s">
        <v>96</v>
      </c>
      <c r="D17" s="137"/>
      <c r="E17" s="155">
        <f>SUM(E12:E16)</f>
        <v>0</v>
      </c>
      <c r="F17" s="154"/>
      <c r="G17" s="137"/>
      <c r="H17" s="155">
        <f>SUM(H12:H16)</f>
        <v>0</v>
      </c>
      <c r="I17" s="154"/>
      <c r="J17" s="137"/>
      <c r="K17" s="42">
        <v>6000</v>
      </c>
      <c r="L17" s="43">
        <f>SUM(L12:L16)</f>
        <v>0</v>
      </c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0"/>
      <c r="B18" s="11"/>
      <c r="C18" s="25"/>
      <c r="D18" s="45"/>
      <c r="E18" s="46"/>
      <c r="F18" s="47"/>
      <c r="G18" s="48"/>
      <c r="H18" s="49"/>
      <c r="I18" s="156" t="s">
        <v>88</v>
      </c>
      <c r="J18" s="156"/>
      <c r="K18" s="156"/>
      <c r="L18" s="156"/>
      <c r="M18" s="44" t="s">
        <v>40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0"/>
      <c r="B19" s="11"/>
      <c r="C19" s="25"/>
      <c r="D19" s="151"/>
      <c r="E19" s="152"/>
      <c r="F19" s="51"/>
      <c r="G19" s="51"/>
      <c r="H19" s="52"/>
      <c r="I19" s="53"/>
      <c r="J19" s="54"/>
      <c r="K19" s="50"/>
      <c r="L19" s="50"/>
      <c r="M19" s="1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0"/>
      <c r="B20" s="11"/>
      <c r="C20" s="25"/>
      <c r="D20" s="151"/>
      <c r="E20" s="152"/>
      <c r="F20" s="51"/>
      <c r="G20" s="51"/>
      <c r="H20" s="52"/>
      <c r="I20" s="53"/>
      <c r="J20" s="54"/>
      <c r="K20" s="55" t="s">
        <v>41</v>
      </c>
      <c r="L20" s="55"/>
      <c r="M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0"/>
      <c r="B21" s="11"/>
      <c r="C21" s="12"/>
      <c r="D21" s="56"/>
      <c r="E21" s="56"/>
      <c r="F21" s="57"/>
      <c r="G21" s="57"/>
      <c r="H21" s="58"/>
      <c r="I21" s="59"/>
      <c r="J21" s="17"/>
      <c r="K21" s="17"/>
      <c r="L21" s="17"/>
      <c r="M21" s="1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0"/>
      <c r="B22" s="11"/>
      <c r="C22" s="12"/>
      <c r="D22" s="13"/>
      <c r="E22" s="60"/>
      <c r="F22" s="61"/>
      <c r="G22" s="62"/>
      <c r="H22" s="62"/>
      <c r="I22" s="62"/>
      <c r="J22" s="17"/>
      <c r="K22" s="17"/>
      <c r="L22" s="17"/>
      <c r="M22" s="1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2"/>
      <c r="B23" s="11"/>
      <c r="C23" s="12"/>
      <c r="D23" s="25"/>
      <c r="E23" s="63"/>
      <c r="F23" s="63"/>
      <c r="G23" s="151"/>
      <c r="H23" s="152"/>
      <c r="I23" s="64"/>
      <c r="J23" s="54"/>
      <c r="K23" s="17"/>
      <c r="L23" s="17"/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2"/>
      <c r="B24" s="11"/>
      <c r="C24" s="12"/>
      <c r="D24" s="25"/>
      <c r="E24" s="63"/>
      <c r="F24" s="63"/>
      <c r="G24" s="63"/>
      <c r="H24" s="63"/>
      <c r="I24" s="63"/>
      <c r="J24" s="54"/>
      <c r="K24" s="17"/>
      <c r="L24" s="17"/>
      <c r="M24" s="1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A25" s="12"/>
      <c r="B25" s="12"/>
      <c r="C25" s="12"/>
      <c r="D25" s="25"/>
      <c r="E25" s="65"/>
      <c r="F25" s="63"/>
      <c r="G25" s="63"/>
      <c r="H25" s="63"/>
      <c r="I25" s="63"/>
      <c r="J25" s="54"/>
      <c r="K25" s="17"/>
      <c r="L25" s="17"/>
      <c r="M25" s="1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12"/>
      <c r="B26" s="12"/>
      <c r="C26" s="12"/>
      <c r="D26" s="34"/>
      <c r="E26" s="66"/>
      <c r="F26" s="66"/>
      <c r="G26" s="66"/>
      <c r="H26" s="66"/>
      <c r="I26" s="66"/>
      <c r="J26" s="12"/>
      <c r="K26" s="17"/>
      <c r="L26" s="17"/>
      <c r="M26" s="1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3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3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>
      <c r="A35" s="12"/>
      <c r="B35" s="12"/>
      <c r="C35" s="1"/>
      <c r="D35" s="12"/>
      <c r="E35" s="12"/>
      <c r="F35" s="12"/>
      <c r="G35" s="12"/>
      <c r="H35" s="12"/>
      <c r="I35" s="12"/>
      <c r="J35" s="1"/>
      <c r="K35" s="1"/>
      <c r="L35" s="1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hidden="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hidden="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hidden="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hidden="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hidden="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hidden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hidden="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hidden="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hidden="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hidden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hidden="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hidden="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hidden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hidden="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hidden="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hidden="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hidden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hidden="1" customHeight="1">
      <c r="A224" s="1"/>
      <c r="B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35">
    <mergeCell ref="K10:L10"/>
    <mergeCell ref="E11:G11"/>
    <mergeCell ref="H11:J11"/>
    <mergeCell ref="H12:J12"/>
    <mergeCell ref="H13:J13"/>
    <mergeCell ref="C15:D15"/>
    <mergeCell ref="C16:D16"/>
    <mergeCell ref="C12:D12"/>
    <mergeCell ref="E12:G12"/>
    <mergeCell ref="C10:D10"/>
    <mergeCell ref="C13:D13"/>
    <mergeCell ref="E13:G13"/>
    <mergeCell ref="C14:D14"/>
    <mergeCell ref="E14:G14"/>
    <mergeCell ref="E10:J10"/>
    <mergeCell ref="H14:J14"/>
    <mergeCell ref="H15:J15"/>
    <mergeCell ref="E15:G15"/>
    <mergeCell ref="G23:H23"/>
    <mergeCell ref="D19:E19"/>
    <mergeCell ref="D20:E20"/>
    <mergeCell ref="E16:G16"/>
    <mergeCell ref="E17:G17"/>
    <mergeCell ref="H17:J17"/>
    <mergeCell ref="H16:J16"/>
    <mergeCell ref="I18:L18"/>
    <mergeCell ref="C17:D17"/>
    <mergeCell ref="A1:M1"/>
    <mergeCell ref="A2:M2"/>
    <mergeCell ref="A3:M3"/>
    <mergeCell ref="D5:E5"/>
    <mergeCell ref="F5:G5"/>
    <mergeCell ref="H5:I6"/>
    <mergeCell ref="D6:E6"/>
    <mergeCell ref="F6:G6"/>
  </mergeCells>
  <printOptions horizontalCentered="1"/>
  <pageMargins left="0.51181102362204722" right="0.51181102362204722" top="0.78740157480314965" bottom="0.7874015748031496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20"/>
  <sheetViews>
    <sheetView tabSelected="1" zoomScale="85" zoomScaleNormal="85" workbookViewId="0">
      <selection activeCell="C17" sqref="C17"/>
    </sheetView>
  </sheetViews>
  <sheetFormatPr baseColWidth="10" defaultColWidth="0" defaultRowHeight="15" customHeight="1" zeroHeight="1"/>
  <cols>
    <col min="1" max="1" width="1.7109375" customWidth="1"/>
    <col min="2" max="2" width="4.7109375" customWidth="1"/>
    <col min="3" max="3" width="20" customWidth="1"/>
    <col min="4" max="17" width="16.85546875" customWidth="1"/>
    <col min="18" max="18" width="11.85546875" customWidth="1"/>
    <col min="19" max="19" width="9.5703125" customWidth="1"/>
    <col min="20" max="20" width="11" customWidth="1"/>
    <col min="21" max="21" width="13.28515625" customWidth="1"/>
    <col min="22" max="24" width="14.42578125" customWidth="1"/>
    <col min="25" max="25" width="9.42578125" customWidth="1"/>
    <col min="26" max="26" width="12.42578125" customWidth="1"/>
    <col min="27" max="27" width="23.28515625" hidden="1" customWidth="1"/>
    <col min="28" max="28" width="13.28515625" hidden="1" customWidth="1"/>
    <col min="29" max="29" width="8.140625" hidden="1" customWidth="1"/>
    <col min="30" max="36" width="10.7109375" hidden="1" customWidth="1"/>
    <col min="37" max="16384" width="12.5703125" hidden="1"/>
  </cols>
  <sheetData>
    <row r="1" spans="1:36" ht="20.25" customHeight="1">
      <c r="A1" s="2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79"/>
      <c r="S1" s="125"/>
      <c r="T1" s="125"/>
      <c r="U1" s="126"/>
      <c r="V1" s="69"/>
      <c r="W1" s="69"/>
      <c r="X1" s="69"/>
      <c r="Y1" s="69"/>
      <c r="Z1" s="69"/>
      <c r="AA1" s="69"/>
      <c r="AB1" s="70"/>
      <c r="AC1" s="70"/>
      <c r="AD1" s="70"/>
      <c r="AE1" s="70"/>
      <c r="AF1" s="70"/>
      <c r="AG1" s="70"/>
      <c r="AH1" s="70"/>
      <c r="AI1" s="70"/>
      <c r="AJ1" s="70"/>
    </row>
    <row r="2" spans="1:36" ht="20.25" customHeight="1">
      <c r="A2" s="2"/>
      <c r="B2" s="67"/>
      <c r="C2" s="68"/>
      <c r="D2" s="71"/>
      <c r="E2" s="71"/>
      <c r="F2" s="71"/>
      <c r="G2" s="72"/>
      <c r="H2" s="179" t="s">
        <v>93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69"/>
      <c r="W2" s="69"/>
      <c r="X2" s="69"/>
      <c r="Y2" s="69"/>
      <c r="Z2" s="69"/>
      <c r="AA2" s="69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22.5" customHeight="1">
      <c r="A3" s="2"/>
      <c r="B3" s="67"/>
      <c r="C3" s="68"/>
      <c r="D3" s="73"/>
      <c r="E3" s="73"/>
      <c r="F3" s="73"/>
      <c r="G3" s="74"/>
      <c r="H3" s="185" t="s">
        <v>95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/>
      <c r="V3" s="69"/>
      <c r="W3" s="69"/>
      <c r="X3" s="69"/>
      <c r="Y3" s="69"/>
      <c r="Z3" s="69"/>
      <c r="AA3" s="69"/>
      <c r="AB3" s="70"/>
      <c r="AC3" s="70"/>
      <c r="AD3" s="70"/>
      <c r="AE3" s="70"/>
      <c r="AF3" s="70"/>
      <c r="AG3" s="70"/>
      <c r="AH3" s="70"/>
      <c r="AI3" s="70"/>
      <c r="AJ3" s="70"/>
    </row>
    <row r="4" spans="1:36" ht="12" customHeight="1">
      <c r="A4" s="2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75"/>
      <c r="S4" s="75"/>
      <c r="T4" s="75"/>
      <c r="U4" s="75"/>
      <c r="V4" s="69"/>
      <c r="W4" s="69"/>
      <c r="X4" s="69"/>
      <c r="Y4" s="69"/>
      <c r="Z4" s="69"/>
      <c r="AA4" s="69"/>
      <c r="AB4" s="70"/>
      <c r="AC4" s="70"/>
      <c r="AD4" s="70"/>
      <c r="AE4" s="70"/>
      <c r="AF4" s="70"/>
      <c r="AG4" s="70"/>
      <c r="AH4" s="70"/>
      <c r="AI4" s="70"/>
      <c r="AJ4" s="70"/>
    </row>
    <row r="5" spans="1:36" ht="23.25" customHeight="1">
      <c r="A5" s="2"/>
      <c r="B5" s="2"/>
      <c r="C5" s="8"/>
      <c r="D5" s="73"/>
      <c r="E5" s="73"/>
      <c r="F5" s="73"/>
      <c r="G5" s="73"/>
      <c r="H5" s="185" t="s">
        <v>42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6"/>
      <c r="V5" s="1"/>
      <c r="W5" s="1"/>
      <c r="X5" s="1"/>
      <c r="Y5" s="69"/>
      <c r="Z5" s="69"/>
      <c r="AA5" s="69"/>
      <c r="AB5" s="70"/>
      <c r="AC5" s="70"/>
      <c r="AD5" s="70"/>
      <c r="AE5" s="70"/>
      <c r="AF5" s="70"/>
      <c r="AG5" s="70"/>
      <c r="AH5" s="70"/>
      <c r="AI5" s="70"/>
      <c r="AJ5" s="70"/>
    </row>
    <row r="6" spans="1:36" ht="17.25" customHeight="1">
      <c r="A6" s="2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76"/>
      <c r="S6" s="77"/>
      <c r="T6" s="77"/>
      <c r="U6" s="77"/>
      <c r="V6" s="69"/>
      <c r="W6" s="69"/>
      <c r="X6" s="69"/>
      <c r="Y6" s="69"/>
      <c r="Z6" s="69"/>
      <c r="AA6" s="69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20.25" customHeight="1">
      <c r="A7" s="2"/>
      <c r="B7" s="67"/>
      <c r="C7" s="186" t="s">
        <v>1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33"/>
      <c r="S7" s="180">
        <f>'RESUMEN ORGANIZADOR'!F5</f>
        <v>0</v>
      </c>
      <c r="T7" s="181"/>
      <c r="U7" s="182"/>
      <c r="V7" s="78"/>
      <c r="W7" s="78"/>
      <c r="X7" s="2"/>
      <c r="Y7" s="2"/>
      <c r="Z7" s="2"/>
      <c r="AA7" s="2"/>
      <c r="AB7" s="70"/>
      <c r="AC7" s="70"/>
      <c r="AD7" s="70"/>
      <c r="AE7" s="70"/>
      <c r="AF7" s="70"/>
      <c r="AG7" s="70"/>
      <c r="AH7" s="70"/>
      <c r="AI7" s="70"/>
      <c r="AJ7" s="70"/>
    </row>
    <row r="8" spans="1:36" ht="20.25" customHeight="1">
      <c r="A8" s="2"/>
      <c r="B8" s="79"/>
      <c r="C8" s="134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35"/>
      <c r="S8" s="142"/>
      <c r="T8" s="161"/>
      <c r="U8" s="183"/>
      <c r="V8" s="78"/>
      <c r="W8" s="78"/>
      <c r="X8" s="2"/>
      <c r="Y8" s="2"/>
      <c r="Z8" s="2"/>
      <c r="AA8" s="2"/>
      <c r="AB8" s="70"/>
      <c r="AC8" s="70"/>
      <c r="AD8" s="70"/>
      <c r="AE8" s="70"/>
      <c r="AF8" s="70"/>
      <c r="AG8" s="70"/>
      <c r="AH8" s="70"/>
      <c r="AI8" s="70"/>
      <c r="AJ8" s="70"/>
    </row>
    <row r="9" spans="1:36" ht="16.5" customHeight="1">
      <c r="A9" s="2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1"/>
      <c r="T9" s="81"/>
      <c r="U9" s="81"/>
      <c r="V9" s="2"/>
      <c r="W9" s="2"/>
      <c r="X9" s="2"/>
      <c r="Y9" s="2"/>
      <c r="Z9" s="2"/>
      <c r="AA9" s="2"/>
      <c r="AB9" s="70"/>
      <c r="AC9" s="70"/>
      <c r="AD9" s="70"/>
      <c r="AE9" s="70"/>
      <c r="AF9" s="70"/>
      <c r="AG9" s="70"/>
      <c r="AH9" s="70"/>
      <c r="AI9" s="70"/>
      <c r="AJ9" s="70"/>
    </row>
    <row r="10" spans="1:36" ht="27" customHeight="1">
      <c r="A10" s="2"/>
      <c r="B10" s="82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200"/>
      <c r="V10" s="82"/>
      <c r="W10" s="82"/>
      <c r="X10" s="82"/>
      <c r="Y10" s="82"/>
      <c r="Z10" s="82"/>
      <c r="AA10" s="82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36" ht="16.5" customHeight="1">
      <c r="A11" s="12"/>
      <c r="B11" s="83"/>
      <c r="C11" s="168" t="s">
        <v>43</v>
      </c>
      <c r="D11" s="175" t="s">
        <v>44</v>
      </c>
      <c r="E11" s="175" t="s">
        <v>45</v>
      </c>
      <c r="F11" s="178" t="s">
        <v>46</v>
      </c>
      <c r="G11" s="178" t="s">
        <v>47</v>
      </c>
      <c r="H11" s="197" t="s">
        <v>48</v>
      </c>
      <c r="I11" s="190"/>
      <c r="J11" s="190"/>
      <c r="K11" s="190"/>
      <c r="L11" s="190"/>
      <c r="M11" s="190"/>
      <c r="N11" s="190"/>
      <c r="O11" s="190"/>
      <c r="P11" s="190"/>
      <c r="Q11" s="190"/>
      <c r="R11" s="172"/>
      <c r="S11" s="195"/>
      <c r="T11" s="190"/>
      <c r="U11" s="191"/>
      <c r="V11" s="84"/>
      <c r="W11" s="84"/>
      <c r="X11" s="184" t="s">
        <v>49</v>
      </c>
      <c r="Y11" s="12"/>
      <c r="Z11" s="12"/>
      <c r="AA11" s="1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1:36" ht="16.5" customHeight="1">
      <c r="A12" s="12"/>
      <c r="B12" s="85"/>
      <c r="C12" s="169"/>
      <c r="D12" s="176"/>
      <c r="E12" s="176"/>
      <c r="F12" s="176"/>
      <c r="G12" s="176"/>
      <c r="H12" s="173"/>
      <c r="I12" s="193"/>
      <c r="J12" s="193"/>
      <c r="K12" s="193"/>
      <c r="L12" s="193"/>
      <c r="M12" s="193"/>
      <c r="N12" s="193"/>
      <c r="O12" s="193"/>
      <c r="P12" s="193"/>
      <c r="Q12" s="193"/>
      <c r="R12" s="174"/>
      <c r="S12" s="196"/>
      <c r="T12" s="193"/>
      <c r="U12" s="177"/>
      <c r="V12" s="84"/>
      <c r="W12" s="84"/>
      <c r="X12" s="163"/>
      <c r="Y12" s="12"/>
      <c r="Z12" s="12"/>
      <c r="AA12" s="1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36" ht="16.5" customHeight="1">
      <c r="A13" s="12"/>
      <c r="B13" s="85"/>
      <c r="C13" s="169"/>
      <c r="D13" s="176"/>
      <c r="E13" s="176"/>
      <c r="F13" s="176"/>
      <c r="G13" s="176"/>
      <c r="H13" s="171" t="s">
        <v>50</v>
      </c>
      <c r="I13" s="172"/>
      <c r="J13" s="192" t="s">
        <v>51</v>
      </c>
      <c r="K13" s="190"/>
      <c r="L13" s="190"/>
      <c r="M13" s="190"/>
      <c r="N13" s="190"/>
      <c r="O13" s="172"/>
      <c r="P13" s="86"/>
      <c r="Q13" s="86"/>
      <c r="R13" s="162" t="s">
        <v>52</v>
      </c>
      <c r="S13" s="166" t="s">
        <v>53</v>
      </c>
      <c r="T13" s="167"/>
      <c r="U13" s="162" t="s">
        <v>54</v>
      </c>
      <c r="V13" s="87" t="s">
        <v>91</v>
      </c>
      <c r="W13" s="162" t="s">
        <v>55</v>
      </c>
      <c r="X13" s="163"/>
      <c r="Y13" s="12"/>
      <c r="Z13" s="12"/>
      <c r="AA13" s="1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:36" ht="16.5" customHeight="1">
      <c r="A14" s="12"/>
      <c r="B14" s="85"/>
      <c r="C14" s="169"/>
      <c r="D14" s="176"/>
      <c r="E14" s="176"/>
      <c r="F14" s="176"/>
      <c r="G14" s="176"/>
      <c r="H14" s="173"/>
      <c r="I14" s="174"/>
      <c r="J14" s="173"/>
      <c r="K14" s="193"/>
      <c r="L14" s="193"/>
      <c r="M14" s="193"/>
      <c r="N14" s="193"/>
      <c r="O14" s="174"/>
      <c r="P14" s="86"/>
      <c r="Q14" s="86"/>
      <c r="R14" s="163"/>
      <c r="S14" s="88" t="s">
        <v>89</v>
      </c>
      <c r="T14" s="88" t="s">
        <v>90</v>
      </c>
      <c r="U14" s="163"/>
      <c r="V14" s="88" t="s">
        <v>92</v>
      </c>
      <c r="W14" s="163"/>
      <c r="X14" s="163"/>
      <c r="Y14" s="12"/>
      <c r="Z14" s="12"/>
      <c r="AA14" s="1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ht="25.5" customHeight="1">
      <c r="A15" s="12"/>
      <c r="B15" s="85"/>
      <c r="C15" s="169"/>
      <c r="D15" s="176"/>
      <c r="E15" s="176"/>
      <c r="F15" s="176"/>
      <c r="G15" s="176"/>
      <c r="H15" s="89" t="s">
        <v>56</v>
      </c>
      <c r="I15" s="90" t="s">
        <v>57</v>
      </c>
      <c r="J15" s="194" t="s">
        <v>33</v>
      </c>
      <c r="K15" s="190"/>
      <c r="L15" s="190"/>
      <c r="M15" s="191"/>
      <c r="N15" s="189" t="s">
        <v>34</v>
      </c>
      <c r="O15" s="190"/>
      <c r="P15" s="190"/>
      <c r="Q15" s="191"/>
      <c r="R15" s="163"/>
      <c r="S15" s="165" t="s">
        <v>58</v>
      </c>
      <c r="T15" s="165" t="s">
        <v>58</v>
      </c>
      <c r="U15" s="163"/>
      <c r="V15" s="165" t="s">
        <v>58</v>
      </c>
      <c r="W15" s="163"/>
      <c r="X15" s="163"/>
      <c r="Y15" s="12"/>
      <c r="Z15" s="12"/>
      <c r="AA15" s="1"/>
      <c r="AB15" s="70"/>
      <c r="AC15" s="70"/>
      <c r="AD15" s="70"/>
      <c r="AE15" s="70"/>
      <c r="AF15" s="70"/>
      <c r="AG15" s="70"/>
      <c r="AH15" s="70"/>
      <c r="AI15" s="70"/>
      <c r="AJ15" s="70"/>
    </row>
    <row r="16" spans="1:36" ht="16.5" customHeight="1">
      <c r="A16" s="12"/>
      <c r="B16" s="91"/>
      <c r="C16" s="170"/>
      <c r="D16" s="177"/>
      <c r="E16" s="177"/>
      <c r="F16" s="177"/>
      <c r="G16" s="177"/>
      <c r="H16" s="92" t="s">
        <v>59</v>
      </c>
      <c r="I16" s="93" t="s">
        <v>60</v>
      </c>
      <c r="J16" s="94" t="s">
        <v>60</v>
      </c>
      <c r="K16" s="95" t="s">
        <v>61</v>
      </c>
      <c r="L16" s="96" t="s">
        <v>62</v>
      </c>
      <c r="M16" s="97" t="s">
        <v>63</v>
      </c>
      <c r="N16" s="94" t="s">
        <v>60</v>
      </c>
      <c r="O16" s="98" t="s">
        <v>64</v>
      </c>
      <c r="P16" s="96" t="s">
        <v>62</v>
      </c>
      <c r="Q16" s="97" t="s">
        <v>63</v>
      </c>
      <c r="R16" s="164"/>
      <c r="S16" s="164"/>
      <c r="T16" s="164"/>
      <c r="U16" s="164"/>
      <c r="V16" s="164"/>
      <c r="W16" s="164"/>
      <c r="X16" s="164"/>
      <c r="Y16" s="12"/>
      <c r="Z16" s="201" t="s">
        <v>101</v>
      </c>
      <c r="AA16" s="1"/>
      <c r="AB16" s="70" t="s">
        <v>65</v>
      </c>
      <c r="AC16" s="70"/>
      <c r="AD16" s="70" t="s">
        <v>66</v>
      </c>
      <c r="AE16" s="99"/>
      <c r="AF16" s="70"/>
      <c r="AG16" s="70"/>
      <c r="AH16" s="70"/>
      <c r="AI16" s="70"/>
      <c r="AJ16" s="70"/>
    </row>
    <row r="17" spans="1:36" ht="21.75" customHeight="1">
      <c r="A17" s="12"/>
      <c r="B17" s="100">
        <v>1</v>
      </c>
      <c r="C17" s="118"/>
      <c r="D17" s="118"/>
      <c r="E17" s="118"/>
      <c r="F17" s="119"/>
      <c r="G17" s="120"/>
      <c r="H17" s="120" t="s">
        <v>65</v>
      </c>
      <c r="I17" s="120" t="s">
        <v>67</v>
      </c>
      <c r="J17" s="121" t="s">
        <v>67</v>
      </c>
      <c r="K17" s="121"/>
      <c r="L17" s="121"/>
      <c r="M17" s="121"/>
      <c r="N17" s="120" t="s">
        <v>67</v>
      </c>
      <c r="O17" s="120"/>
      <c r="P17" s="121"/>
      <c r="Q17" s="121"/>
      <c r="R17" s="101">
        <f>IF(H17="No participa",IF(I17="No",0,'RESUMEN ORGANIZADOR'!H12),'RESUMEN ORGANIZADOR'!H12)</f>
        <v>0</v>
      </c>
      <c r="S17" s="123" t="s">
        <v>68</v>
      </c>
      <c r="T17" s="123" t="s">
        <v>68</v>
      </c>
      <c r="U17" s="102">
        <f>(COUNTIF(S17,"común")+COUNTIF(S17,"VEGETARIANO")+COUNTIF(T17,"común")+COUNTIF(T17,"VEGETARIANO"))*'RESUMEN ORGANIZADOR'!H$20</f>
        <v>0</v>
      </c>
      <c r="V17" s="123" t="s">
        <v>79</v>
      </c>
      <c r="W17" s="102">
        <f>(COUNTIF(V17,"Si"))*'RESUMEN ORGANIZADOR'!H$21</f>
        <v>1600</v>
      </c>
      <c r="X17" s="102">
        <f t="shared" ref="X17:X56" si="0">R17+U17+W17</f>
        <v>1600</v>
      </c>
      <c r="Y17" s="12"/>
      <c r="Z17" s="201" t="s">
        <v>97</v>
      </c>
      <c r="AA17" s="1" t="str">
        <f t="shared" ref="AA17:AA25" si="1">IF(R17=1300,IF(J17="No",IF(N17="Si","Examenes","Torneo"),"Examenes"),"No corresponde")</f>
        <v>No corresponde</v>
      </c>
      <c r="AB17" s="70" t="s">
        <v>69</v>
      </c>
      <c r="AC17" s="99" t="s">
        <v>68</v>
      </c>
      <c r="AD17" s="70" t="str">
        <f t="shared" ref="AD17:AD56" si="2">IF(J17="No",IF(N17="No","No","Si"),"Si")</f>
        <v>No</v>
      </c>
      <c r="AE17" s="99" t="s">
        <v>70</v>
      </c>
      <c r="AF17" s="70"/>
      <c r="AG17" s="70"/>
      <c r="AH17" s="70"/>
      <c r="AI17" s="70"/>
      <c r="AJ17" s="70"/>
    </row>
    <row r="18" spans="1:36" ht="21.75" customHeight="1">
      <c r="A18" s="12"/>
      <c r="B18" s="100">
        <v>2</v>
      </c>
      <c r="C18" s="118"/>
      <c r="D18" s="118"/>
      <c r="E18" s="118"/>
      <c r="F18" s="119"/>
      <c r="G18" s="120"/>
      <c r="H18" s="120" t="s">
        <v>65</v>
      </c>
      <c r="I18" s="120" t="s">
        <v>67</v>
      </c>
      <c r="J18" s="120" t="s">
        <v>67</v>
      </c>
      <c r="K18" s="120"/>
      <c r="L18" s="120"/>
      <c r="M18" s="120"/>
      <c r="N18" s="120" t="s">
        <v>67</v>
      </c>
      <c r="O18" s="120"/>
      <c r="P18" s="121"/>
      <c r="Q18" s="121"/>
      <c r="R18" s="101">
        <f>IF(H18="No participa",IF(I18="No",0,'RESUMEN ORGANIZADOR'!H12),'RESUMEN ORGANIZADOR'!H12)</f>
        <v>0</v>
      </c>
      <c r="S18" s="123" t="s">
        <v>67</v>
      </c>
      <c r="T18" s="123" t="s">
        <v>67</v>
      </c>
      <c r="U18" s="102">
        <f>(COUNTIF(S18,"común")+COUNTIF(S18,"VEGETARIANO")+COUNTIF(T18,"común")+COUNTIF(T18,"VEGETARIANO"))*'RESUMEN ORGANIZADOR'!H$20</f>
        <v>0</v>
      </c>
      <c r="V18" s="123" t="s">
        <v>67</v>
      </c>
      <c r="W18" s="102">
        <f>(COUNTIF(V18,"Si"))*'RESUMEN ORGANIZADOR'!H$21</f>
        <v>0</v>
      </c>
      <c r="X18" s="102">
        <f t="shared" si="0"/>
        <v>0</v>
      </c>
      <c r="Y18" s="12"/>
      <c r="Z18" s="201" t="s">
        <v>98</v>
      </c>
      <c r="AA18" s="1" t="str">
        <f t="shared" si="1"/>
        <v>No corresponde</v>
      </c>
      <c r="AB18" s="99" t="s">
        <v>71</v>
      </c>
      <c r="AC18" s="99" t="s">
        <v>72</v>
      </c>
      <c r="AD18" s="70" t="str">
        <f t="shared" si="2"/>
        <v>No</v>
      </c>
      <c r="AE18" s="99" t="s">
        <v>73</v>
      </c>
      <c r="AF18" s="70"/>
      <c r="AG18" s="70"/>
      <c r="AH18" s="70"/>
      <c r="AI18" s="70"/>
      <c r="AJ18" s="70"/>
    </row>
    <row r="19" spans="1:36" ht="21.75" customHeight="1">
      <c r="A19" s="12"/>
      <c r="B19" s="100">
        <v>3</v>
      </c>
      <c r="C19" s="118"/>
      <c r="D19" s="118"/>
      <c r="E19" s="118"/>
      <c r="F19" s="119"/>
      <c r="G19" s="120"/>
      <c r="H19" s="120" t="s">
        <v>65</v>
      </c>
      <c r="I19" s="120" t="s">
        <v>67</v>
      </c>
      <c r="J19" s="120" t="s">
        <v>67</v>
      </c>
      <c r="K19" s="120"/>
      <c r="L19" s="120"/>
      <c r="M19" s="120"/>
      <c r="N19" s="120" t="s">
        <v>67</v>
      </c>
      <c r="O19" s="120"/>
      <c r="P19" s="121"/>
      <c r="Q19" s="121"/>
      <c r="R19" s="101">
        <f>IF(H19="No participa",IF(I19="No",0,'RESUMEN ORGANIZADOR'!H12),'RESUMEN ORGANIZADOR'!H12)</f>
        <v>0</v>
      </c>
      <c r="S19" s="123" t="s">
        <v>67</v>
      </c>
      <c r="T19" s="123" t="s">
        <v>67</v>
      </c>
      <c r="U19" s="102">
        <f>(COUNTIF(S19,"común")+COUNTIF(S19,"VEGETARIANO")+COUNTIF(T19,"común")+COUNTIF(T19,"VEGETARIANO"))*'RESUMEN ORGANIZADOR'!H$20</f>
        <v>0</v>
      </c>
      <c r="V19" s="123" t="s">
        <v>67</v>
      </c>
      <c r="W19" s="102">
        <f>(COUNTIF(V19,"Si"))*'RESUMEN ORGANIZADOR'!H$21</f>
        <v>0</v>
      </c>
      <c r="X19" s="102">
        <f t="shared" si="0"/>
        <v>0</v>
      </c>
      <c r="Y19" s="12"/>
      <c r="Z19" s="201" t="s">
        <v>99</v>
      </c>
      <c r="AA19" s="1" t="str">
        <f t="shared" si="1"/>
        <v>No corresponde</v>
      </c>
      <c r="AB19" s="99" t="s">
        <v>74</v>
      </c>
      <c r="AC19" s="99" t="s">
        <v>75</v>
      </c>
      <c r="AD19" s="70" t="str">
        <f t="shared" si="2"/>
        <v>No</v>
      </c>
      <c r="AE19" s="70"/>
      <c r="AF19" s="70"/>
      <c r="AG19" s="70"/>
      <c r="AH19" s="70"/>
      <c r="AI19" s="70"/>
      <c r="AJ19" s="70"/>
    </row>
    <row r="20" spans="1:36" ht="21.75" customHeight="1">
      <c r="A20" s="12"/>
      <c r="B20" s="100">
        <v>4</v>
      </c>
      <c r="C20" s="118"/>
      <c r="D20" s="118"/>
      <c r="E20" s="118"/>
      <c r="F20" s="119"/>
      <c r="G20" s="120"/>
      <c r="H20" s="120" t="s">
        <v>65</v>
      </c>
      <c r="I20" s="120" t="s">
        <v>67</v>
      </c>
      <c r="J20" s="120" t="s">
        <v>67</v>
      </c>
      <c r="K20" s="120"/>
      <c r="L20" s="120"/>
      <c r="M20" s="120"/>
      <c r="N20" s="120" t="s">
        <v>67</v>
      </c>
      <c r="O20" s="120"/>
      <c r="P20" s="121"/>
      <c r="Q20" s="121"/>
      <c r="R20" s="101">
        <f>IF(H20="No participa",IF(I20="No",0,'RESUMEN ORGANIZADOR'!H12),'RESUMEN ORGANIZADOR'!H12)</f>
        <v>0</v>
      </c>
      <c r="S20" s="123" t="s">
        <v>67</v>
      </c>
      <c r="T20" s="123" t="s">
        <v>67</v>
      </c>
      <c r="U20" s="102">
        <f>(COUNTIF(S20,"común")+COUNTIF(S20,"VEGETARIANO")+COUNTIF(T20,"común")+COUNTIF(T20,"VEGETARIANO"))*'RESUMEN ORGANIZADOR'!H$20</f>
        <v>0</v>
      </c>
      <c r="V20" s="123" t="s">
        <v>67</v>
      </c>
      <c r="W20" s="102">
        <f>(COUNTIF(V20,"Si"))*'RESUMEN ORGANIZADOR'!H$21</f>
        <v>0</v>
      </c>
      <c r="X20" s="102">
        <f t="shared" si="0"/>
        <v>0</v>
      </c>
      <c r="Y20" s="12"/>
      <c r="Z20" s="201" t="s">
        <v>100</v>
      </c>
      <c r="AA20" s="1" t="str">
        <f t="shared" si="1"/>
        <v>No corresponde</v>
      </c>
      <c r="AB20" s="99" t="s">
        <v>76</v>
      </c>
      <c r="AC20" s="70"/>
      <c r="AD20" s="70" t="str">
        <f t="shared" si="2"/>
        <v>No</v>
      </c>
      <c r="AE20" s="70"/>
      <c r="AF20" s="70"/>
      <c r="AG20" s="70"/>
      <c r="AH20" s="70"/>
      <c r="AI20" s="70"/>
      <c r="AJ20" s="70"/>
    </row>
    <row r="21" spans="1:36" ht="21.75" customHeight="1">
      <c r="A21" s="12"/>
      <c r="B21" s="100">
        <v>5</v>
      </c>
      <c r="C21" s="118"/>
      <c r="D21" s="118"/>
      <c r="E21" s="118"/>
      <c r="F21" s="119"/>
      <c r="G21" s="120"/>
      <c r="H21" s="120" t="s">
        <v>65</v>
      </c>
      <c r="I21" s="120" t="s">
        <v>67</v>
      </c>
      <c r="J21" s="120" t="s">
        <v>67</v>
      </c>
      <c r="K21" s="120"/>
      <c r="L21" s="120"/>
      <c r="M21" s="120"/>
      <c r="N21" s="120" t="s">
        <v>67</v>
      </c>
      <c r="O21" s="120"/>
      <c r="P21" s="121"/>
      <c r="Q21" s="121"/>
      <c r="R21" s="101">
        <f>IF(H21="No participa",IF(I21="No",0,'RESUMEN ORGANIZADOR'!H12),'RESUMEN ORGANIZADOR'!H12)</f>
        <v>0</v>
      </c>
      <c r="S21" s="123" t="s">
        <v>67</v>
      </c>
      <c r="T21" s="123" t="s">
        <v>67</v>
      </c>
      <c r="U21" s="102">
        <f>(COUNTIF(S21,"común")+COUNTIF(S21,"VEGETARIANO")+COUNTIF(T21,"común")+COUNTIF(T21,"VEGETARIANO"))*'RESUMEN ORGANIZADOR'!H$20</f>
        <v>0</v>
      </c>
      <c r="V21" s="123" t="s">
        <v>67</v>
      </c>
      <c r="W21" s="102">
        <f>(COUNTIF(V21,"Si"))*'RESUMEN ORGANIZADOR'!H$21</f>
        <v>0</v>
      </c>
      <c r="X21" s="102">
        <f t="shared" si="0"/>
        <v>0</v>
      </c>
      <c r="Y21" s="12"/>
      <c r="Z21" s="12"/>
      <c r="AA21" s="1" t="str">
        <f t="shared" si="1"/>
        <v>No corresponde</v>
      </c>
      <c r="AB21" s="70" t="s">
        <v>77</v>
      </c>
      <c r="AC21" s="70"/>
      <c r="AD21" s="70" t="str">
        <f t="shared" si="2"/>
        <v>No</v>
      </c>
      <c r="AE21" s="70"/>
      <c r="AF21" s="70"/>
      <c r="AG21" s="70"/>
      <c r="AH21" s="70"/>
      <c r="AI21" s="70"/>
      <c r="AJ21" s="70"/>
    </row>
    <row r="22" spans="1:36" ht="21.75" customHeight="1">
      <c r="A22" s="12"/>
      <c r="B22" s="100">
        <v>6</v>
      </c>
      <c r="C22" s="118"/>
      <c r="D22" s="118"/>
      <c r="E22" s="118"/>
      <c r="F22" s="119"/>
      <c r="G22" s="120"/>
      <c r="H22" s="120" t="s">
        <v>65</v>
      </c>
      <c r="I22" s="120" t="s">
        <v>67</v>
      </c>
      <c r="J22" s="120" t="s">
        <v>67</v>
      </c>
      <c r="K22" s="120"/>
      <c r="L22" s="120"/>
      <c r="M22" s="120"/>
      <c r="N22" s="120" t="s">
        <v>67</v>
      </c>
      <c r="O22" s="120"/>
      <c r="P22" s="121"/>
      <c r="Q22" s="121"/>
      <c r="R22" s="101">
        <f>IF(H22="No participa",IF(I22="No",0,'RESUMEN ORGANIZADOR'!H12),'RESUMEN ORGANIZADOR'!H12)</f>
        <v>0</v>
      </c>
      <c r="S22" s="123" t="s">
        <v>67</v>
      </c>
      <c r="T22" s="123" t="s">
        <v>67</v>
      </c>
      <c r="U22" s="102">
        <f>(COUNTIF(S22,"común")+COUNTIF(S22,"VEGETARIANO")+COUNTIF(T22,"común")+COUNTIF(T22,"VEGETARIANO"))*'RESUMEN ORGANIZADOR'!H$20</f>
        <v>0</v>
      </c>
      <c r="V22" s="123" t="s">
        <v>67</v>
      </c>
      <c r="W22" s="102">
        <f>(COUNTIF(V22,"Si"))*'RESUMEN ORGANIZADOR'!H$21</f>
        <v>0</v>
      </c>
      <c r="X22" s="102">
        <f t="shared" si="0"/>
        <v>0</v>
      </c>
      <c r="Y22" s="12"/>
      <c r="Z22" s="12"/>
      <c r="AA22" s="1" t="str">
        <f t="shared" si="1"/>
        <v>No corresponde</v>
      </c>
      <c r="AB22" s="70" t="s">
        <v>78</v>
      </c>
      <c r="AC22" s="70"/>
      <c r="AD22" s="70" t="str">
        <f t="shared" si="2"/>
        <v>No</v>
      </c>
      <c r="AE22" s="70"/>
      <c r="AF22" s="70"/>
      <c r="AG22" s="70"/>
      <c r="AH22" s="70"/>
      <c r="AI22" s="70"/>
      <c r="AJ22" s="70"/>
    </row>
    <row r="23" spans="1:36" ht="21.75" customHeight="1">
      <c r="A23" s="12"/>
      <c r="B23" s="100">
        <v>7</v>
      </c>
      <c r="C23" s="118"/>
      <c r="D23" s="118"/>
      <c r="E23" s="118"/>
      <c r="F23" s="119"/>
      <c r="G23" s="120"/>
      <c r="H23" s="120" t="s">
        <v>65</v>
      </c>
      <c r="I23" s="120" t="s">
        <v>67</v>
      </c>
      <c r="J23" s="120" t="s">
        <v>67</v>
      </c>
      <c r="K23" s="120"/>
      <c r="L23" s="120"/>
      <c r="M23" s="120"/>
      <c r="N23" s="120" t="s">
        <v>67</v>
      </c>
      <c r="O23" s="120"/>
      <c r="P23" s="121"/>
      <c r="Q23" s="121"/>
      <c r="R23" s="101">
        <f>IF(H23="No participa",IF(I23="No",0,'RESUMEN ORGANIZADOR'!H12),'RESUMEN ORGANIZADOR'!H12)</f>
        <v>0</v>
      </c>
      <c r="S23" s="123" t="s">
        <v>67</v>
      </c>
      <c r="T23" s="123" t="s">
        <v>67</v>
      </c>
      <c r="U23" s="102">
        <f>(COUNTIF(S23,"común")+COUNTIF(S23,"VEGETARIANO")+COUNTIF(T23,"común")+COUNTIF(T23,"VEGETARIANO"))*'RESUMEN ORGANIZADOR'!H$20</f>
        <v>0</v>
      </c>
      <c r="V23" s="123" t="s">
        <v>67</v>
      </c>
      <c r="W23" s="102">
        <f>(COUNTIF(V23,"Si"))*'RESUMEN ORGANIZADOR'!H$21</f>
        <v>0</v>
      </c>
      <c r="X23" s="102">
        <f t="shared" si="0"/>
        <v>0</v>
      </c>
      <c r="Y23" s="12"/>
      <c r="Z23" s="12"/>
      <c r="AA23" s="1" t="str">
        <f t="shared" si="1"/>
        <v>No corresponde</v>
      </c>
      <c r="AB23" s="70" t="s">
        <v>79</v>
      </c>
      <c r="AC23" s="70"/>
      <c r="AD23" s="70" t="str">
        <f t="shared" si="2"/>
        <v>No</v>
      </c>
      <c r="AE23" s="70"/>
      <c r="AF23" s="70"/>
      <c r="AG23" s="70"/>
      <c r="AH23" s="70"/>
      <c r="AI23" s="70"/>
      <c r="AJ23" s="70"/>
    </row>
    <row r="24" spans="1:36" ht="21.75" customHeight="1">
      <c r="A24" s="12"/>
      <c r="B24" s="100">
        <v>8</v>
      </c>
      <c r="C24" s="118"/>
      <c r="D24" s="118"/>
      <c r="E24" s="118"/>
      <c r="F24" s="119"/>
      <c r="G24" s="120"/>
      <c r="H24" s="120" t="s">
        <v>65</v>
      </c>
      <c r="I24" s="120" t="s">
        <v>67</v>
      </c>
      <c r="J24" s="120" t="s">
        <v>67</v>
      </c>
      <c r="K24" s="120"/>
      <c r="L24" s="120"/>
      <c r="M24" s="120"/>
      <c r="N24" s="120" t="s">
        <v>67</v>
      </c>
      <c r="O24" s="120"/>
      <c r="P24" s="121"/>
      <c r="Q24" s="121"/>
      <c r="R24" s="101">
        <f>IF(H24="No participa",IF(I24="No",0,'RESUMEN ORGANIZADOR'!H12),'RESUMEN ORGANIZADOR'!H12)</f>
        <v>0</v>
      </c>
      <c r="S24" s="123" t="s">
        <v>67</v>
      </c>
      <c r="T24" s="123" t="s">
        <v>67</v>
      </c>
      <c r="U24" s="102">
        <f>(COUNTIF(S24,"común")+COUNTIF(S24,"VEGETARIANO")+COUNTIF(T24,"común")+COUNTIF(T24,"VEGETARIANO"))*'RESUMEN ORGANIZADOR'!H$20</f>
        <v>0</v>
      </c>
      <c r="V24" s="123" t="s">
        <v>67</v>
      </c>
      <c r="W24" s="102">
        <f>(COUNTIF(V24,"Si"))*'RESUMEN ORGANIZADOR'!H$21</f>
        <v>0</v>
      </c>
      <c r="X24" s="102">
        <f t="shared" si="0"/>
        <v>0</v>
      </c>
      <c r="Y24" s="12"/>
      <c r="Z24" s="12"/>
      <c r="AA24" s="1" t="str">
        <f t="shared" si="1"/>
        <v>No corresponde</v>
      </c>
      <c r="AB24" s="70" t="s">
        <v>67</v>
      </c>
      <c r="AC24" s="70"/>
      <c r="AD24" s="70" t="str">
        <f t="shared" si="2"/>
        <v>No</v>
      </c>
      <c r="AE24" s="70"/>
      <c r="AF24" s="70"/>
      <c r="AG24" s="70"/>
      <c r="AH24" s="70"/>
      <c r="AI24" s="70"/>
      <c r="AJ24" s="70"/>
    </row>
    <row r="25" spans="1:36" ht="21.75" customHeight="1">
      <c r="A25" s="12"/>
      <c r="B25" s="100">
        <v>9</v>
      </c>
      <c r="C25" s="118"/>
      <c r="D25" s="120"/>
      <c r="E25" s="120"/>
      <c r="F25" s="122"/>
      <c r="G25" s="120"/>
      <c r="H25" s="120" t="s">
        <v>65</v>
      </c>
      <c r="I25" s="120" t="s">
        <v>67</v>
      </c>
      <c r="J25" s="120" t="s">
        <v>67</v>
      </c>
      <c r="K25" s="120"/>
      <c r="L25" s="120"/>
      <c r="M25" s="120"/>
      <c r="N25" s="120" t="s">
        <v>67</v>
      </c>
      <c r="O25" s="120"/>
      <c r="P25" s="121"/>
      <c r="Q25" s="121"/>
      <c r="R25" s="101">
        <f>IF(H25="No participa",IF(I25="No",0,'RESUMEN ORGANIZADOR'!H12),'RESUMEN ORGANIZADOR'!H12)</f>
        <v>0</v>
      </c>
      <c r="S25" s="123" t="s">
        <v>67</v>
      </c>
      <c r="T25" s="123" t="s">
        <v>67</v>
      </c>
      <c r="U25" s="102">
        <f>(COUNTIF(S25,"común")+COUNTIF(S25,"VEGETARIANO")+COUNTIF(T25,"común")+COUNTIF(T25,"VEGETARIANO"))*'RESUMEN ORGANIZADOR'!H$20</f>
        <v>0</v>
      </c>
      <c r="V25" s="123" t="s">
        <v>67</v>
      </c>
      <c r="W25" s="102">
        <f>(COUNTIF(V25,"Si"))*'RESUMEN ORGANIZADOR'!H$21</f>
        <v>0</v>
      </c>
      <c r="X25" s="102">
        <f t="shared" si="0"/>
        <v>0</v>
      </c>
      <c r="Y25" s="12"/>
      <c r="Z25" s="12"/>
      <c r="AA25" s="1" t="str">
        <f t="shared" si="1"/>
        <v>No corresponde</v>
      </c>
      <c r="AB25" s="70"/>
      <c r="AC25" s="70"/>
      <c r="AD25" s="70" t="str">
        <f t="shared" si="2"/>
        <v>No</v>
      </c>
      <c r="AE25" s="70"/>
      <c r="AF25" s="70"/>
      <c r="AG25" s="70"/>
      <c r="AH25" s="70"/>
      <c r="AI25" s="70"/>
      <c r="AJ25" s="70"/>
    </row>
    <row r="26" spans="1:36" ht="21.75" customHeight="1">
      <c r="A26" s="12"/>
      <c r="B26" s="100">
        <v>10</v>
      </c>
      <c r="C26" s="118"/>
      <c r="D26" s="120"/>
      <c r="E26" s="120"/>
      <c r="F26" s="122"/>
      <c r="G26" s="120"/>
      <c r="H26" s="120" t="s">
        <v>65</v>
      </c>
      <c r="I26" s="120" t="s">
        <v>67</v>
      </c>
      <c r="J26" s="120" t="s">
        <v>67</v>
      </c>
      <c r="K26" s="120"/>
      <c r="L26" s="120"/>
      <c r="M26" s="120"/>
      <c r="N26" s="120" t="s">
        <v>67</v>
      </c>
      <c r="O26" s="120"/>
      <c r="P26" s="121"/>
      <c r="Q26" s="121"/>
      <c r="R26" s="101">
        <f>IF(H26="No participa",IF(I26="No",0,'RESUMEN ORGANIZADOR'!H12),'RESUMEN ORGANIZADOR'!H12)</f>
        <v>0</v>
      </c>
      <c r="S26" s="123" t="s">
        <v>67</v>
      </c>
      <c r="T26" s="123" t="s">
        <v>67</v>
      </c>
      <c r="U26" s="102">
        <f>(COUNTIF(S26,"común")+COUNTIF(S26,"VEGETARIANO")+COUNTIF(T26,"común")+COUNTIF(T26,"VEGETARIANO"))*'RESUMEN ORGANIZADOR'!H$20</f>
        <v>0</v>
      </c>
      <c r="V26" s="123" t="s">
        <v>67</v>
      </c>
      <c r="W26" s="102">
        <f>(COUNTIF(V26,"Si"))*'RESUMEN ORGANIZADOR'!H$21</f>
        <v>0</v>
      </c>
      <c r="X26" s="102">
        <f t="shared" si="0"/>
        <v>0</v>
      </c>
      <c r="Y26" s="12"/>
      <c r="Z26" s="12"/>
      <c r="AA26" s="1"/>
      <c r="AB26" s="70"/>
      <c r="AC26" s="70"/>
      <c r="AD26" s="70" t="str">
        <f t="shared" si="2"/>
        <v>No</v>
      </c>
      <c r="AE26" s="70"/>
      <c r="AF26" s="70"/>
      <c r="AG26" s="70"/>
      <c r="AH26" s="70"/>
      <c r="AI26" s="70"/>
      <c r="AJ26" s="70"/>
    </row>
    <row r="27" spans="1:36" ht="21.75" customHeight="1">
      <c r="A27" s="12"/>
      <c r="B27" s="100">
        <v>11</v>
      </c>
      <c r="C27" s="118"/>
      <c r="D27" s="120"/>
      <c r="E27" s="120"/>
      <c r="F27" s="122"/>
      <c r="G27" s="120"/>
      <c r="H27" s="120" t="s">
        <v>65</v>
      </c>
      <c r="I27" s="120" t="s">
        <v>67</v>
      </c>
      <c r="J27" s="120" t="s">
        <v>67</v>
      </c>
      <c r="K27" s="120"/>
      <c r="L27" s="120"/>
      <c r="M27" s="120"/>
      <c r="N27" s="120" t="s">
        <v>67</v>
      </c>
      <c r="O27" s="120"/>
      <c r="P27" s="121"/>
      <c r="Q27" s="121"/>
      <c r="R27" s="101">
        <f>IF(H27="No participa",IF(I27="No",0,'RESUMEN ORGANIZADOR'!H12),'RESUMEN ORGANIZADOR'!H12)</f>
        <v>0</v>
      </c>
      <c r="S27" s="123" t="s">
        <v>67</v>
      </c>
      <c r="T27" s="123" t="s">
        <v>67</v>
      </c>
      <c r="U27" s="102">
        <f>(COUNTIF(S27,"común")+COUNTIF(S27,"VEGETARIANO")+COUNTIF(T27,"común")+COUNTIF(T27,"VEGETARIANO"))*'RESUMEN ORGANIZADOR'!H$20</f>
        <v>0</v>
      </c>
      <c r="V27" s="123" t="s">
        <v>67</v>
      </c>
      <c r="W27" s="102">
        <f>(COUNTIF(V27,"Si"))*'RESUMEN ORGANIZADOR'!H$21</f>
        <v>0</v>
      </c>
      <c r="X27" s="102">
        <f t="shared" si="0"/>
        <v>0</v>
      </c>
      <c r="Y27" s="12"/>
      <c r="Z27" s="12"/>
      <c r="AA27" s="1"/>
      <c r="AB27" s="99" t="s">
        <v>80</v>
      </c>
      <c r="AC27" s="70"/>
      <c r="AD27" s="70" t="str">
        <f t="shared" si="2"/>
        <v>No</v>
      </c>
      <c r="AE27" s="70"/>
      <c r="AF27" s="70"/>
      <c r="AG27" s="70"/>
      <c r="AH27" s="70"/>
      <c r="AI27" s="70"/>
      <c r="AJ27" s="70"/>
    </row>
    <row r="28" spans="1:36" ht="21.75" customHeight="1">
      <c r="A28" s="12"/>
      <c r="B28" s="100">
        <v>12</v>
      </c>
      <c r="C28" s="118"/>
      <c r="D28" s="120"/>
      <c r="E28" s="120"/>
      <c r="F28" s="122"/>
      <c r="G28" s="120"/>
      <c r="H28" s="120" t="s">
        <v>65</v>
      </c>
      <c r="I28" s="120" t="s">
        <v>67</v>
      </c>
      <c r="J28" s="120" t="s">
        <v>67</v>
      </c>
      <c r="K28" s="120"/>
      <c r="L28" s="120"/>
      <c r="M28" s="120"/>
      <c r="N28" s="120" t="s">
        <v>67</v>
      </c>
      <c r="O28" s="120"/>
      <c r="P28" s="121"/>
      <c r="Q28" s="121"/>
      <c r="R28" s="101">
        <f>IF(H28="No participa",IF(I28="No",0,'RESUMEN ORGANIZADOR'!H12),'RESUMEN ORGANIZADOR'!H12)</f>
        <v>0</v>
      </c>
      <c r="S28" s="123" t="s">
        <v>67</v>
      </c>
      <c r="T28" s="123" t="s">
        <v>67</v>
      </c>
      <c r="U28" s="102">
        <f>(COUNTIF(S28,"común")+COUNTIF(S28,"VEGETARIANO")+COUNTIF(T28,"común")+COUNTIF(T28,"VEGETARIANO"))*'RESUMEN ORGANIZADOR'!H$20</f>
        <v>0</v>
      </c>
      <c r="V28" s="123" t="s">
        <v>67</v>
      </c>
      <c r="W28" s="102">
        <f>(COUNTIF(V28,"Si"))*'RESUMEN ORGANIZADOR'!H$21</f>
        <v>0</v>
      </c>
      <c r="X28" s="102">
        <f t="shared" si="0"/>
        <v>0</v>
      </c>
      <c r="Y28" s="12"/>
      <c r="Z28" s="12"/>
      <c r="AA28" s="1"/>
      <c r="AB28" s="99" t="s">
        <v>81</v>
      </c>
      <c r="AC28" s="70"/>
      <c r="AD28" s="70" t="str">
        <f t="shared" si="2"/>
        <v>No</v>
      </c>
      <c r="AE28" s="70"/>
      <c r="AF28" s="70"/>
      <c r="AG28" s="70"/>
      <c r="AH28" s="70"/>
      <c r="AI28" s="70"/>
      <c r="AJ28" s="70"/>
    </row>
    <row r="29" spans="1:36" ht="21.75" customHeight="1">
      <c r="A29" s="12"/>
      <c r="B29" s="100">
        <v>13</v>
      </c>
      <c r="C29" s="118"/>
      <c r="D29" s="120"/>
      <c r="E29" s="120"/>
      <c r="F29" s="122"/>
      <c r="G29" s="120"/>
      <c r="H29" s="120" t="s">
        <v>65</v>
      </c>
      <c r="I29" s="120" t="s">
        <v>67</v>
      </c>
      <c r="J29" s="120" t="s">
        <v>67</v>
      </c>
      <c r="K29" s="120"/>
      <c r="L29" s="120"/>
      <c r="M29" s="120"/>
      <c r="N29" s="120" t="s">
        <v>67</v>
      </c>
      <c r="O29" s="120"/>
      <c r="P29" s="121"/>
      <c r="Q29" s="121"/>
      <c r="R29" s="101">
        <f>IF(H29="No participa",IF(I29="No",0,'RESUMEN ORGANIZADOR'!H12),'RESUMEN ORGANIZADOR'!H12)</f>
        <v>0</v>
      </c>
      <c r="S29" s="123" t="s">
        <v>67</v>
      </c>
      <c r="T29" s="123" t="s">
        <v>67</v>
      </c>
      <c r="U29" s="102">
        <f>(COUNTIF(S29,"común")+COUNTIF(S29,"VEGETARIANO")+COUNTIF(T29,"común")+COUNTIF(T29,"VEGETARIANO"))*'RESUMEN ORGANIZADOR'!H$20</f>
        <v>0</v>
      </c>
      <c r="V29" s="123" t="s">
        <v>67</v>
      </c>
      <c r="W29" s="102">
        <f>(COUNTIF(V29,"Si"))*'RESUMEN ORGANIZADOR'!H$21</f>
        <v>0</v>
      </c>
      <c r="X29" s="102">
        <f t="shared" si="0"/>
        <v>0</v>
      </c>
      <c r="Y29" s="12"/>
      <c r="Z29" s="12"/>
      <c r="AA29" s="1"/>
      <c r="AB29" s="70"/>
      <c r="AC29" s="70"/>
      <c r="AD29" s="70" t="str">
        <f t="shared" si="2"/>
        <v>No</v>
      </c>
      <c r="AE29" s="70"/>
      <c r="AF29" s="70"/>
      <c r="AG29" s="70"/>
      <c r="AH29" s="70"/>
      <c r="AI29" s="70"/>
      <c r="AJ29" s="70"/>
    </row>
    <row r="30" spans="1:36" ht="21.75" customHeight="1">
      <c r="A30" s="12"/>
      <c r="B30" s="100">
        <v>14</v>
      </c>
      <c r="C30" s="118"/>
      <c r="D30" s="120"/>
      <c r="E30" s="120"/>
      <c r="F30" s="122"/>
      <c r="G30" s="120"/>
      <c r="H30" s="120" t="s">
        <v>65</v>
      </c>
      <c r="I30" s="120" t="s">
        <v>67</v>
      </c>
      <c r="J30" s="120" t="s">
        <v>67</v>
      </c>
      <c r="K30" s="120"/>
      <c r="L30" s="120"/>
      <c r="M30" s="120"/>
      <c r="N30" s="120" t="s">
        <v>67</v>
      </c>
      <c r="O30" s="120"/>
      <c r="P30" s="121"/>
      <c r="Q30" s="121"/>
      <c r="R30" s="101">
        <f>IF(H30="No participa",IF(I30="No",0,'RESUMEN ORGANIZADOR'!H12),'RESUMEN ORGANIZADOR'!H12)</f>
        <v>0</v>
      </c>
      <c r="S30" s="123" t="s">
        <v>67</v>
      </c>
      <c r="T30" s="123" t="s">
        <v>67</v>
      </c>
      <c r="U30" s="102">
        <f>(COUNTIF(S30,"común")+COUNTIF(S30,"VEGETARIANO")+COUNTIF(T30,"común")+COUNTIF(T30,"VEGETARIANO"))*'RESUMEN ORGANIZADOR'!H$20</f>
        <v>0</v>
      </c>
      <c r="V30" s="123" t="s">
        <v>67</v>
      </c>
      <c r="W30" s="102">
        <f>(COUNTIF(V30,"Si"))*'RESUMEN ORGANIZADOR'!H$21</f>
        <v>0</v>
      </c>
      <c r="X30" s="102">
        <f t="shared" si="0"/>
        <v>0</v>
      </c>
      <c r="Y30" s="12"/>
      <c r="Z30" s="12"/>
      <c r="AA30" s="1"/>
      <c r="AB30" s="70"/>
      <c r="AC30" s="70"/>
      <c r="AD30" s="70" t="str">
        <f t="shared" si="2"/>
        <v>No</v>
      </c>
      <c r="AE30" s="70"/>
      <c r="AF30" s="70"/>
      <c r="AG30" s="70"/>
      <c r="AH30" s="70"/>
      <c r="AI30" s="70"/>
      <c r="AJ30" s="70"/>
    </row>
    <row r="31" spans="1:36" ht="21.75" customHeight="1">
      <c r="A31" s="12"/>
      <c r="B31" s="100">
        <v>15</v>
      </c>
      <c r="C31" s="118"/>
      <c r="D31" s="120"/>
      <c r="E31" s="120"/>
      <c r="F31" s="122"/>
      <c r="G31" s="120"/>
      <c r="H31" s="120" t="s">
        <v>65</v>
      </c>
      <c r="I31" s="120" t="s">
        <v>67</v>
      </c>
      <c r="J31" s="120" t="s">
        <v>67</v>
      </c>
      <c r="K31" s="120"/>
      <c r="L31" s="120"/>
      <c r="M31" s="120"/>
      <c r="N31" s="120" t="s">
        <v>67</v>
      </c>
      <c r="O31" s="120"/>
      <c r="P31" s="121"/>
      <c r="Q31" s="121"/>
      <c r="R31" s="101">
        <f>IF(H31="No participa",IF(I31="No",0,'RESUMEN ORGANIZADOR'!H12),'RESUMEN ORGANIZADOR'!H12)</f>
        <v>0</v>
      </c>
      <c r="S31" s="123" t="s">
        <v>67</v>
      </c>
      <c r="T31" s="123" t="s">
        <v>67</v>
      </c>
      <c r="U31" s="102">
        <f>(COUNTIF(S31,"común")+COUNTIF(S31,"VEGETARIANO")+COUNTIF(T31,"común")+COUNTIF(T31,"VEGETARIANO"))*'RESUMEN ORGANIZADOR'!H$20</f>
        <v>0</v>
      </c>
      <c r="V31" s="123" t="s">
        <v>67</v>
      </c>
      <c r="W31" s="102">
        <f>(COUNTIF(V31,"Si"))*'RESUMEN ORGANIZADOR'!H$21</f>
        <v>0</v>
      </c>
      <c r="X31" s="102">
        <f t="shared" si="0"/>
        <v>0</v>
      </c>
      <c r="Y31" s="12"/>
      <c r="Z31" s="12"/>
      <c r="AA31" s="1"/>
      <c r="AB31" s="70"/>
      <c r="AC31" s="70"/>
      <c r="AD31" s="70" t="str">
        <f t="shared" si="2"/>
        <v>No</v>
      </c>
      <c r="AE31" s="70"/>
      <c r="AF31" s="70"/>
      <c r="AG31" s="70"/>
      <c r="AH31" s="70"/>
      <c r="AI31" s="70"/>
      <c r="AJ31" s="70"/>
    </row>
    <row r="32" spans="1:36" ht="21.75" customHeight="1">
      <c r="A32" s="12"/>
      <c r="B32" s="100">
        <v>16</v>
      </c>
      <c r="C32" s="118"/>
      <c r="D32" s="120"/>
      <c r="E32" s="120"/>
      <c r="F32" s="122"/>
      <c r="G32" s="120"/>
      <c r="H32" s="120" t="s">
        <v>65</v>
      </c>
      <c r="I32" s="120" t="s">
        <v>67</v>
      </c>
      <c r="J32" s="120" t="s">
        <v>67</v>
      </c>
      <c r="K32" s="120"/>
      <c r="L32" s="120"/>
      <c r="M32" s="120"/>
      <c r="N32" s="120" t="s">
        <v>67</v>
      </c>
      <c r="O32" s="120"/>
      <c r="P32" s="121"/>
      <c r="Q32" s="121"/>
      <c r="R32" s="101">
        <f>IF(H32="No participa",IF(I32="No",0,'RESUMEN ORGANIZADOR'!H12),'RESUMEN ORGANIZADOR'!H12)</f>
        <v>0</v>
      </c>
      <c r="S32" s="123" t="s">
        <v>67</v>
      </c>
      <c r="T32" s="123" t="s">
        <v>67</v>
      </c>
      <c r="U32" s="102">
        <f>(COUNTIF(S32,"común")+COUNTIF(S32,"VEGETARIANO")+COUNTIF(T32,"común")+COUNTIF(T32,"VEGETARIANO"))*'RESUMEN ORGANIZADOR'!H$20</f>
        <v>0</v>
      </c>
      <c r="V32" s="123" t="s">
        <v>67</v>
      </c>
      <c r="W32" s="102">
        <f>(COUNTIF(V32,"Si"))*'RESUMEN ORGANIZADOR'!H$21</f>
        <v>0</v>
      </c>
      <c r="X32" s="102">
        <f t="shared" si="0"/>
        <v>0</v>
      </c>
      <c r="Y32" s="12"/>
      <c r="Z32" s="12"/>
      <c r="AA32" s="1"/>
      <c r="AB32" s="70"/>
      <c r="AC32" s="70"/>
      <c r="AD32" s="70" t="str">
        <f t="shared" si="2"/>
        <v>No</v>
      </c>
      <c r="AE32" s="70"/>
      <c r="AF32" s="70"/>
      <c r="AG32" s="70"/>
      <c r="AH32" s="70"/>
      <c r="AI32" s="70"/>
      <c r="AJ32" s="70"/>
    </row>
    <row r="33" spans="1:36" ht="21.75" customHeight="1">
      <c r="A33" s="12"/>
      <c r="B33" s="100">
        <v>17</v>
      </c>
      <c r="C33" s="118"/>
      <c r="D33" s="120"/>
      <c r="E33" s="120"/>
      <c r="F33" s="122"/>
      <c r="G33" s="120"/>
      <c r="H33" s="120" t="s">
        <v>65</v>
      </c>
      <c r="I33" s="120" t="s">
        <v>67</v>
      </c>
      <c r="J33" s="120" t="s">
        <v>67</v>
      </c>
      <c r="K33" s="120"/>
      <c r="L33" s="120"/>
      <c r="M33" s="120"/>
      <c r="N33" s="120" t="s">
        <v>67</v>
      </c>
      <c r="O33" s="120"/>
      <c r="P33" s="121"/>
      <c r="Q33" s="121"/>
      <c r="R33" s="101">
        <f>IF(H33="No participa",IF(I33="No",0,'RESUMEN ORGANIZADOR'!H12),'RESUMEN ORGANIZADOR'!H12)</f>
        <v>0</v>
      </c>
      <c r="S33" s="123" t="s">
        <v>67</v>
      </c>
      <c r="T33" s="123" t="s">
        <v>67</v>
      </c>
      <c r="U33" s="102">
        <f>(COUNTIF(S33,"común")+COUNTIF(S33,"VEGETARIANO")+COUNTIF(T33,"común")+COUNTIF(T33,"VEGETARIANO"))*'RESUMEN ORGANIZADOR'!H$20</f>
        <v>0</v>
      </c>
      <c r="V33" s="123" t="s">
        <v>67</v>
      </c>
      <c r="W33" s="102">
        <f>(COUNTIF(V33,"Si"))*'RESUMEN ORGANIZADOR'!H$21</f>
        <v>0</v>
      </c>
      <c r="X33" s="102">
        <f t="shared" si="0"/>
        <v>0</v>
      </c>
      <c r="Y33" s="12"/>
      <c r="Z33" s="12"/>
      <c r="AA33" s="1"/>
      <c r="AB33" s="70"/>
      <c r="AC33" s="70"/>
      <c r="AD33" s="70" t="str">
        <f t="shared" si="2"/>
        <v>No</v>
      </c>
      <c r="AE33" s="70"/>
      <c r="AF33" s="70"/>
      <c r="AG33" s="70"/>
      <c r="AH33" s="70"/>
      <c r="AI33" s="70"/>
      <c r="AJ33" s="70"/>
    </row>
    <row r="34" spans="1:36" ht="21.75" customHeight="1">
      <c r="A34" s="12"/>
      <c r="B34" s="100">
        <v>18</v>
      </c>
      <c r="C34" s="118"/>
      <c r="D34" s="120"/>
      <c r="E34" s="120"/>
      <c r="F34" s="122"/>
      <c r="G34" s="120"/>
      <c r="H34" s="120" t="s">
        <v>65</v>
      </c>
      <c r="I34" s="120" t="s">
        <v>67</v>
      </c>
      <c r="J34" s="120" t="s">
        <v>67</v>
      </c>
      <c r="K34" s="120"/>
      <c r="L34" s="120"/>
      <c r="M34" s="120"/>
      <c r="N34" s="120" t="s">
        <v>67</v>
      </c>
      <c r="O34" s="120"/>
      <c r="P34" s="121"/>
      <c r="Q34" s="121"/>
      <c r="R34" s="101">
        <f>IF(H34="No participa",IF(I34="No",0,'RESUMEN ORGANIZADOR'!H12),'RESUMEN ORGANIZADOR'!H12)</f>
        <v>0</v>
      </c>
      <c r="S34" s="123" t="s">
        <v>67</v>
      </c>
      <c r="T34" s="123" t="s">
        <v>67</v>
      </c>
      <c r="U34" s="102">
        <f>(COUNTIF(S34,"común")+COUNTIF(S34,"VEGETARIANO")+COUNTIF(T34,"común")+COUNTIF(T34,"VEGETARIANO"))*'RESUMEN ORGANIZADOR'!H$20</f>
        <v>0</v>
      </c>
      <c r="V34" s="123" t="s">
        <v>67</v>
      </c>
      <c r="W34" s="102">
        <f>(COUNTIF(V34,"Si"))*'RESUMEN ORGANIZADOR'!H$21</f>
        <v>0</v>
      </c>
      <c r="X34" s="102">
        <f t="shared" si="0"/>
        <v>0</v>
      </c>
      <c r="Y34" s="12"/>
      <c r="Z34" s="12"/>
      <c r="AA34" s="1"/>
      <c r="AB34" s="70"/>
      <c r="AC34" s="70"/>
      <c r="AD34" s="70" t="str">
        <f t="shared" si="2"/>
        <v>No</v>
      </c>
      <c r="AE34" s="70"/>
      <c r="AF34" s="70"/>
      <c r="AG34" s="70"/>
      <c r="AH34" s="70"/>
      <c r="AI34" s="70"/>
      <c r="AJ34" s="70"/>
    </row>
    <row r="35" spans="1:36" ht="21.75" customHeight="1">
      <c r="A35" s="12"/>
      <c r="B35" s="100">
        <v>19</v>
      </c>
      <c r="C35" s="118"/>
      <c r="D35" s="120"/>
      <c r="E35" s="120"/>
      <c r="F35" s="122"/>
      <c r="G35" s="120"/>
      <c r="H35" s="120" t="s">
        <v>65</v>
      </c>
      <c r="I35" s="120" t="s">
        <v>67</v>
      </c>
      <c r="J35" s="120" t="s">
        <v>67</v>
      </c>
      <c r="K35" s="120"/>
      <c r="L35" s="120"/>
      <c r="M35" s="120"/>
      <c r="N35" s="120" t="s">
        <v>67</v>
      </c>
      <c r="O35" s="120"/>
      <c r="P35" s="121"/>
      <c r="Q35" s="121"/>
      <c r="R35" s="101">
        <f>IF(H35="No participa",IF(I35="No",0,'RESUMEN ORGANIZADOR'!H12),'RESUMEN ORGANIZADOR'!H12)</f>
        <v>0</v>
      </c>
      <c r="S35" s="123" t="s">
        <v>67</v>
      </c>
      <c r="T35" s="123" t="s">
        <v>67</v>
      </c>
      <c r="U35" s="102">
        <f>(COUNTIF(S35,"común")+COUNTIF(S35,"VEGETARIANO")+COUNTIF(T35,"común")+COUNTIF(T35,"VEGETARIANO"))*'RESUMEN ORGANIZADOR'!H$20</f>
        <v>0</v>
      </c>
      <c r="V35" s="123" t="s">
        <v>67</v>
      </c>
      <c r="W35" s="102">
        <f>(COUNTIF(V35,"Si"))*'RESUMEN ORGANIZADOR'!H$21</f>
        <v>0</v>
      </c>
      <c r="X35" s="102">
        <f t="shared" si="0"/>
        <v>0</v>
      </c>
      <c r="Y35" s="12"/>
      <c r="Z35" s="12"/>
      <c r="AA35" s="1"/>
      <c r="AB35" s="70"/>
      <c r="AC35" s="70"/>
      <c r="AD35" s="70" t="str">
        <f t="shared" si="2"/>
        <v>No</v>
      </c>
      <c r="AE35" s="70"/>
      <c r="AF35" s="70"/>
      <c r="AG35" s="70"/>
      <c r="AH35" s="70"/>
      <c r="AI35" s="70"/>
      <c r="AJ35" s="70"/>
    </row>
    <row r="36" spans="1:36" ht="21.75" customHeight="1">
      <c r="A36" s="12"/>
      <c r="B36" s="100">
        <v>20</v>
      </c>
      <c r="C36" s="118"/>
      <c r="D36" s="120"/>
      <c r="E36" s="120"/>
      <c r="F36" s="122"/>
      <c r="G36" s="120"/>
      <c r="H36" s="120" t="s">
        <v>65</v>
      </c>
      <c r="I36" s="120" t="s">
        <v>67</v>
      </c>
      <c r="J36" s="120" t="s">
        <v>67</v>
      </c>
      <c r="K36" s="120"/>
      <c r="L36" s="120"/>
      <c r="M36" s="120"/>
      <c r="N36" s="120" t="s">
        <v>67</v>
      </c>
      <c r="O36" s="120"/>
      <c r="P36" s="121"/>
      <c r="Q36" s="121"/>
      <c r="R36" s="101">
        <f>IF(H36="No participa",IF(I36="No",0,'RESUMEN ORGANIZADOR'!H12),'RESUMEN ORGANIZADOR'!H12)</f>
        <v>0</v>
      </c>
      <c r="S36" s="123" t="s">
        <v>67</v>
      </c>
      <c r="T36" s="123" t="s">
        <v>67</v>
      </c>
      <c r="U36" s="102">
        <f>(COUNTIF(S36,"común")+COUNTIF(S36,"VEGETARIANO")+COUNTIF(T36,"común")+COUNTIF(T36,"VEGETARIANO"))*'RESUMEN ORGANIZADOR'!H$20</f>
        <v>0</v>
      </c>
      <c r="V36" s="123" t="s">
        <v>67</v>
      </c>
      <c r="W36" s="102">
        <f>(COUNTIF(V36,"Si"))*'RESUMEN ORGANIZADOR'!H$21</f>
        <v>0</v>
      </c>
      <c r="X36" s="102">
        <f t="shared" si="0"/>
        <v>0</v>
      </c>
      <c r="Y36" s="12"/>
      <c r="Z36" s="12"/>
      <c r="AA36" s="1" t="str">
        <f t="shared" ref="AA36:AA38" si="3">IF(R36=1300,IF(J36="No",IF(N36="Si","Examenes","Torneo"),"Examenes"),"No corresponde")</f>
        <v>No corresponde</v>
      </c>
      <c r="AB36" s="70" t="s">
        <v>82</v>
      </c>
      <c r="AC36" s="70" t="s">
        <v>82</v>
      </c>
      <c r="AD36" s="70" t="str">
        <f t="shared" si="2"/>
        <v>No</v>
      </c>
      <c r="AE36" s="70"/>
      <c r="AF36" s="70"/>
      <c r="AG36" s="70"/>
      <c r="AH36" s="70"/>
      <c r="AI36" s="70"/>
      <c r="AJ36" s="70"/>
    </row>
    <row r="37" spans="1:36" ht="21.75" customHeight="1">
      <c r="A37" s="12"/>
      <c r="B37" s="100">
        <v>21</v>
      </c>
      <c r="C37" s="118"/>
      <c r="D37" s="120"/>
      <c r="E37" s="120"/>
      <c r="F37" s="122"/>
      <c r="G37" s="120"/>
      <c r="H37" s="120" t="s">
        <v>65</v>
      </c>
      <c r="I37" s="120" t="s">
        <v>67</v>
      </c>
      <c r="J37" s="120" t="s">
        <v>67</v>
      </c>
      <c r="K37" s="120"/>
      <c r="L37" s="120"/>
      <c r="M37" s="120"/>
      <c r="N37" s="120" t="s">
        <v>67</v>
      </c>
      <c r="O37" s="120"/>
      <c r="P37" s="121"/>
      <c r="Q37" s="121"/>
      <c r="R37" s="101">
        <f>IF(H37="No participa",IF(I37="No",0,'RESUMEN ORGANIZADOR'!H12),'RESUMEN ORGANIZADOR'!H12)</f>
        <v>0</v>
      </c>
      <c r="S37" s="123" t="s">
        <v>67</v>
      </c>
      <c r="T37" s="123" t="s">
        <v>67</v>
      </c>
      <c r="U37" s="102">
        <f>(COUNTIF(S37,"común")+COUNTIF(S37,"VEGETARIANO")+COUNTIF(T37,"común")+COUNTIF(T37,"VEGETARIANO"))*'RESUMEN ORGANIZADOR'!H$20</f>
        <v>0</v>
      </c>
      <c r="V37" s="123" t="s">
        <v>67</v>
      </c>
      <c r="W37" s="102">
        <f>(COUNTIF(V37,"Si"))*'RESUMEN ORGANIZADOR'!H$21</f>
        <v>0</v>
      </c>
      <c r="X37" s="102">
        <f t="shared" si="0"/>
        <v>0</v>
      </c>
      <c r="Y37" s="12"/>
      <c r="Z37" s="12"/>
      <c r="AA37" s="1" t="str">
        <f t="shared" si="3"/>
        <v>No corresponde</v>
      </c>
      <c r="AB37" s="70" t="s">
        <v>83</v>
      </c>
      <c r="AC37" s="70" t="s">
        <v>83</v>
      </c>
      <c r="AD37" s="70" t="str">
        <f t="shared" si="2"/>
        <v>No</v>
      </c>
      <c r="AE37" s="70"/>
      <c r="AF37" s="70"/>
      <c r="AG37" s="70"/>
      <c r="AH37" s="70"/>
      <c r="AI37" s="70"/>
      <c r="AJ37" s="70"/>
    </row>
    <row r="38" spans="1:36" ht="21.75" customHeight="1">
      <c r="A38" s="12"/>
      <c r="B38" s="100">
        <v>22</v>
      </c>
      <c r="C38" s="118"/>
      <c r="D38" s="120"/>
      <c r="E38" s="120"/>
      <c r="F38" s="122"/>
      <c r="G38" s="120"/>
      <c r="H38" s="120" t="s">
        <v>65</v>
      </c>
      <c r="I38" s="120" t="s">
        <v>67</v>
      </c>
      <c r="J38" s="120" t="s">
        <v>67</v>
      </c>
      <c r="K38" s="120"/>
      <c r="L38" s="120"/>
      <c r="M38" s="120"/>
      <c r="N38" s="120" t="s">
        <v>67</v>
      </c>
      <c r="O38" s="120"/>
      <c r="P38" s="121"/>
      <c r="Q38" s="121"/>
      <c r="R38" s="101">
        <f>IF(H38="No participa",IF(I38="No",0,'RESUMEN ORGANIZADOR'!H12),'RESUMEN ORGANIZADOR'!H12)</f>
        <v>0</v>
      </c>
      <c r="S38" s="123" t="s">
        <v>67</v>
      </c>
      <c r="T38" s="123" t="s">
        <v>67</v>
      </c>
      <c r="U38" s="102">
        <f>(COUNTIF(S38,"común")+COUNTIF(S38,"VEGETARIANO")+COUNTIF(T38,"común")+COUNTIF(T38,"VEGETARIANO"))*'RESUMEN ORGANIZADOR'!H$20</f>
        <v>0</v>
      </c>
      <c r="V38" s="123" t="s">
        <v>67</v>
      </c>
      <c r="W38" s="102">
        <f>(COUNTIF(V38,"Si"))*'RESUMEN ORGANIZADOR'!H$21</f>
        <v>0</v>
      </c>
      <c r="X38" s="102">
        <f t="shared" si="0"/>
        <v>0</v>
      </c>
      <c r="Y38" s="12"/>
      <c r="Z38" s="12"/>
      <c r="AA38" s="1" t="str">
        <f t="shared" si="3"/>
        <v>No corresponde</v>
      </c>
      <c r="AB38" s="70" t="s">
        <v>84</v>
      </c>
      <c r="AC38" s="70" t="s">
        <v>84</v>
      </c>
      <c r="AD38" s="70" t="str">
        <f t="shared" si="2"/>
        <v>No</v>
      </c>
      <c r="AE38" s="70"/>
      <c r="AF38" s="70"/>
      <c r="AG38" s="70"/>
      <c r="AH38" s="70"/>
      <c r="AI38" s="70"/>
      <c r="AJ38" s="70"/>
    </row>
    <row r="39" spans="1:36" ht="21.75" customHeight="1">
      <c r="A39" s="12"/>
      <c r="B39" s="100">
        <v>23</v>
      </c>
      <c r="C39" s="118"/>
      <c r="D39" s="120"/>
      <c r="E39" s="120"/>
      <c r="F39" s="122"/>
      <c r="G39" s="120"/>
      <c r="H39" s="120" t="s">
        <v>65</v>
      </c>
      <c r="I39" s="120" t="s">
        <v>67</v>
      </c>
      <c r="J39" s="120" t="s">
        <v>67</v>
      </c>
      <c r="K39" s="120"/>
      <c r="L39" s="120"/>
      <c r="M39" s="120"/>
      <c r="N39" s="120" t="s">
        <v>67</v>
      </c>
      <c r="O39" s="120"/>
      <c r="P39" s="121"/>
      <c r="Q39" s="121"/>
      <c r="R39" s="101">
        <f>IF(H39="No participa",IF(I39="No",0,'RESUMEN ORGANIZADOR'!H12),'RESUMEN ORGANIZADOR'!H12)</f>
        <v>0</v>
      </c>
      <c r="S39" s="123" t="s">
        <v>67</v>
      </c>
      <c r="T39" s="123" t="s">
        <v>67</v>
      </c>
      <c r="U39" s="102">
        <f>(COUNTIF(S39,"común")+COUNTIF(S39,"VEGETARIANO")+COUNTIF(T39,"común")+COUNTIF(T39,"VEGETARIANO"))*'RESUMEN ORGANIZADOR'!H$20</f>
        <v>0</v>
      </c>
      <c r="V39" s="123" t="s">
        <v>67</v>
      </c>
      <c r="W39" s="102">
        <f>(COUNTIF(V39,"Si"))*'RESUMEN ORGANIZADOR'!H$21</f>
        <v>0</v>
      </c>
      <c r="X39" s="102">
        <f t="shared" si="0"/>
        <v>0</v>
      </c>
      <c r="Y39" s="12"/>
      <c r="Z39" s="12"/>
      <c r="AA39" s="1"/>
      <c r="AB39" s="70"/>
      <c r="AC39" s="70"/>
      <c r="AD39" s="70" t="str">
        <f t="shared" si="2"/>
        <v>No</v>
      </c>
      <c r="AE39" s="70"/>
      <c r="AF39" s="70"/>
      <c r="AG39" s="70"/>
      <c r="AH39" s="70"/>
      <c r="AI39" s="70"/>
      <c r="AJ39" s="70"/>
    </row>
    <row r="40" spans="1:36" ht="21.75" customHeight="1">
      <c r="A40" s="12"/>
      <c r="B40" s="100">
        <v>24</v>
      </c>
      <c r="C40" s="118"/>
      <c r="D40" s="120"/>
      <c r="E40" s="120"/>
      <c r="F40" s="122"/>
      <c r="G40" s="120"/>
      <c r="H40" s="120" t="s">
        <v>65</v>
      </c>
      <c r="I40" s="120" t="s">
        <v>67</v>
      </c>
      <c r="J40" s="120" t="s">
        <v>67</v>
      </c>
      <c r="K40" s="120"/>
      <c r="L40" s="120"/>
      <c r="M40" s="120"/>
      <c r="N40" s="120" t="s">
        <v>67</v>
      </c>
      <c r="O40" s="120"/>
      <c r="P40" s="121"/>
      <c r="Q40" s="121"/>
      <c r="R40" s="101">
        <f>IF(H40="No participa",IF(I40="No",0,'RESUMEN ORGANIZADOR'!H12),'RESUMEN ORGANIZADOR'!H12)</f>
        <v>0</v>
      </c>
      <c r="S40" s="123" t="s">
        <v>67</v>
      </c>
      <c r="T40" s="123" t="s">
        <v>67</v>
      </c>
      <c r="U40" s="102">
        <f>(COUNTIF(S40,"común")+COUNTIF(S40,"VEGETARIANO")+COUNTIF(T40,"común")+COUNTIF(T40,"VEGETARIANO"))*'RESUMEN ORGANIZADOR'!H$20</f>
        <v>0</v>
      </c>
      <c r="V40" s="123" t="s">
        <v>67</v>
      </c>
      <c r="W40" s="102">
        <f>(COUNTIF(V40,"Si"))*'RESUMEN ORGANIZADOR'!H$21</f>
        <v>0</v>
      </c>
      <c r="X40" s="102">
        <f t="shared" si="0"/>
        <v>0</v>
      </c>
      <c r="Y40" s="12"/>
      <c r="Z40" s="12"/>
      <c r="AA40" s="1"/>
      <c r="AB40" s="70"/>
      <c r="AC40" s="70"/>
      <c r="AD40" s="70" t="str">
        <f t="shared" si="2"/>
        <v>No</v>
      </c>
      <c r="AE40" s="70"/>
      <c r="AF40" s="70"/>
      <c r="AG40" s="70"/>
      <c r="AH40" s="70"/>
      <c r="AI40" s="70"/>
      <c r="AJ40" s="70"/>
    </row>
    <row r="41" spans="1:36" ht="21.75" customHeight="1">
      <c r="A41" s="12"/>
      <c r="B41" s="100">
        <v>25</v>
      </c>
      <c r="C41" s="118"/>
      <c r="D41" s="120"/>
      <c r="E41" s="120"/>
      <c r="F41" s="122"/>
      <c r="G41" s="120"/>
      <c r="H41" s="120" t="s">
        <v>65</v>
      </c>
      <c r="I41" s="120" t="s">
        <v>67</v>
      </c>
      <c r="J41" s="120" t="s">
        <v>67</v>
      </c>
      <c r="K41" s="120"/>
      <c r="L41" s="120"/>
      <c r="M41" s="120"/>
      <c r="N41" s="120" t="s">
        <v>67</v>
      </c>
      <c r="O41" s="120"/>
      <c r="P41" s="121"/>
      <c r="Q41" s="121"/>
      <c r="R41" s="101">
        <f>IF(H41="No participa",IF(I41="No",0,'RESUMEN ORGANIZADOR'!H12),'RESUMEN ORGANIZADOR'!H12)</f>
        <v>0</v>
      </c>
      <c r="S41" s="123" t="s">
        <v>67</v>
      </c>
      <c r="T41" s="123" t="s">
        <v>67</v>
      </c>
      <c r="U41" s="102">
        <f>(COUNTIF(S41,"común")+COUNTIF(S41,"VEGETARIANO")+COUNTIF(T41,"común")+COUNTIF(T41,"VEGETARIANO"))*'RESUMEN ORGANIZADOR'!H$20</f>
        <v>0</v>
      </c>
      <c r="V41" s="123" t="s">
        <v>67</v>
      </c>
      <c r="W41" s="102">
        <f>(COUNTIF(V41,"Si"))*'RESUMEN ORGANIZADOR'!H$21</f>
        <v>0</v>
      </c>
      <c r="X41" s="102">
        <f t="shared" si="0"/>
        <v>0</v>
      </c>
      <c r="Y41" s="12"/>
      <c r="Z41" s="12"/>
      <c r="AA41" s="1"/>
      <c r="AB41" s="70"/>
      <c r="AC41" s="70"/>
      <c r="AD41" s="70" t="str">
        <f t="shared" si="2"/>
        <v>No</v>
      </c>
      <c r="AE41" s="70"/>
      <c r="AF41" s="70"/>
      <c r="AG41" s="70"/>
      <c r="AH41" s="70"/>
      <c r="AI41" s="70"/>
      <c r="AJ41" s="70"/>
    </row>
    <row r="42" spans="1:36" ht="21.75" customHeight="1">
      <c r="A42" s="12"/>
      <c r="B42" s="100">
        <v>26</v>
      </c>
      <c r="C42" s="118"/>
      <c r="D42" s="120"/>
      <c r="E42" s="120"/>
      <c r="F42" s="122"/>
      <c r="G42" s="120"/>
      <c r="H42" s="120" t="s">
        <v>65</v>
      </c>
      <c r="I42" s="120" t="s">
        <v>67</v>
      </c>
      <c r="J42" s="120" t="s">
        <v>67</v>
      </c>
      <c r="K42" s="120"/>
      <c r="L42" s="120"/>
      <c r="M42" s="120"/>
      <c r="N42" s="120" t="s">
        <v>67</v>
      </c>
      <c r="O42" s="120"/>
      <c r="P42" s="121"/>
      <c r="Q42" s="121"/>
      <c r="R42" s="101">
        <f>IF(H42="No participa",IF(I42="No",0,'RESUMEN ORGANIZADOR'!H12),'RESUMEN ORGANIZADOR'!H12)</f>
        <v>0</v>
      </c>
      <c r="S42" s="123" t="s">
        <v>67</v>
      </c>
      <c r="T42" s="123" t="s">
        <v>67</v>
      </c>
      <c r="U42" s="102">
        <f>(COUNTIF(S42,"común")+COUNTIF(S42,"VEGETARIANO")+COUNTIF(T42,"común")+COUNTIF(T42,"VEGETARIANO"))*'RESUMEN ORGANIZADOR'!H$20</f>
        <v>0</v>
      </c>
      <c r="V42" s="123" t="s">
        <v>67</v>
      </c>
      <c r="W42" s="102">
        <f>(COUNTIF(V42,"Si"))*'RESUMEN ORGANIZADOR'!H$21</f>
        <v>0</v>
      </c>
      <c r="X42" s="102">
        <f t="shared" si="0"/>
        <v>0</v>
      </c>
      <c r="Y42" s="12"/>
      <c r="Z42" s="12"/>
      <c r="AA42" s="1"/>
      <c r="AB42" s="70"/>
      <c r="AC42" s="70"/>
      <c r="AD42" s="70" t="str">
        <f t="shared" si="2"/>
        <v>No</v>
      </c>
      <c r="AE42" s="70"/>
      <c r="AF42" s="70"/>
      <c r="AG42" s="70"/>
      <c r="AH42" s="70"/>
      <c r="AI42" s="70"/>
      <c r="AJ42" s="70"/>
    </row>
    <row r="43" spans="1:36" ht="21.75" customHeight="1">
      <c r="A43" s="12"/>
      <c r="B43" s="100">
        <v>27</v>
      </c>
      <c r="C43" s="118"/>
      <c r="D43" s="120"/>
      <c r="E43" s="120"/>
      <c r="F43" s="122"/>
      <c r="G43" s="120"/>
      <c r="H43" s="120" t="s">
        <v>65</v>
      </c>
      <c r="I43" s="120" t="s">
        <v>67</v>
      </c>
      <c r="J43" s="120" t="s">
        <v>67</v>
      </c>
      <c r="K43" s="120"/>
      <c r="L43" s="120"/>
      <c r="M43" s="120"/>
      <c r="N43" s="120" t="s">
        <v>67</v>
      </c>
      <c r="O43" s="120"/>
      <c r="P43" s="121"/>
      <c r="Q43" s="121"/>
      <c r="R43" s="101">
        <f>IF(H43="No participa",IF(I43="No",0,'RESUMEN ORGANIZADOR'!H12),'RESUMEN ORGANIZADOR'!H12)</f>
        <v>0</v>
      </c>
      <c r="S43" s="123" t="s">
        <v>67</v>
      </c>
      <c r="T43" s="123" t="s">
        <v>67</v>
      </c>
      <c r="U43" s="102">
        <f>(COUNTIF(S43,"común")+COUNTIF(S43,"VEGETARIANO")+COUNTIF(T43,"común")+COUNTIF(T43,"VEGETARIANO"))*'RESUMEN ORGANIZADOR'!H$20</f>
        <v>0</v>
      </c>
      <c r="V43" s="123" t="s">
        <v>67</v>
      </c>
      <c r="W43" s="102">
        <f>(COUNTIF(V43,"Si"))*'RESUMEN ORGANIZADOR'!H$21</f>
        <v>0</v>
      </c>
      <c r="X43" s="102">
        <f t="shared" si="0"/>
        <v>0</v>
      </c>
      <c r="Y43" s="12"/>
      <c r="Z43" s="12"/>
      <c r="AA43" s="1"/>
      <c r="AB43" s="70"/>
      <c r="AC43" s="70"/>
      <c r="AD43" s="70" t="str">
        <f t="shared" si="2"/>
        <v>No</v>
      </c>
      <c r="AE43" s="70"/>
      <c r="AF43" s="70"/>
      <c r="AG43" s="70"/>
      <c r="AH43" s="70"/>
      <c r="AI43" s="70"/>
      <c r="AJ43" s="70"/>
    </row>
    <row r="44" spans="1:36" ht="21.75" customHeight="1">
      <c r="A44" s="12"/>
      <c r="B44" s="100">
        <v>28</v>
      </c>
      <c r="C44" s="118"/>
      <c r="D44" s="120"/>
      <c r="E44" s="120"/>
      <c r="F44" s="122"/>
      <c r="G44" s="120"/>
      <c r="H44" s="120" t="s">
        <v>65</v>
      </c>
      <c r="I44" s="120" t="s">
        <v>67</v>
      </c>
      <c r="J44" s="120" t="s">
        <v>67</v>
      </c>
      <c r="K44" s="120"/>
      <c r="L44" s="120"/>
      <c r="M44" s="120"/>
      <c r="N44" s="120" t="s">
        <v>67</v>
      </c>
      <c r="O44" s="120"/>
      <c r="P44" s="121"/>
      <c r="Q44" s="121"/>
      <c r="R44" s="101">
        <f>IF(H44="No participa",IF(I44="No",0,'RESUMEN ORGANIZADOR'!H12),'RESUMEN ORGANIZADOR'!H12)</f>
        <v>0</v>
      </c>
      <c r="S44" s="123" t="s">
        <v>67</v>
      </c>
      <c r="T44" s="123" t="s">
        <v>67</v>
      </c>
      <c r="U44" s="102">
        <f>(COUNTIF(S44,"común")+COUNTIF(S44,"VEGETARIANO")+COUNTIF(T44,"común")+COUNTIF(T44,"VEGETARIANO"))*'RESUMEN ORGANIZADOR'!H$20</f>
        <v>0</v>
      </c>
      <c r="V44" s="123" t="s">
        <v>67</v>
      </c>
      <c r="W44" s="102">
        <f>(COUNTIF(V44,"Si"))*'RESUMEN ORGANIZADOR'!H$21</f>
        <v>0</v>
      </c>
      <c r="X44" s="102">
        <f t="shared" si="0"/>
        <v>0</v>
      </c>
      <c r="Y44" s="12"/>
      <c r="Z44" s="12"/>
      <c r="AA44" s="1"/>
      <c r="AB44" s="70"/>
      <c r="AC44" s="70"/>
      <c r="AD44" s="70" t="str">
        <f t="shared" si="2"/>
        <v>No</v>
      </c>
      <c r="AE44" s="70"/>
      <c r="AF44" s="70"/>
      <c r="AG44" s="70"/>
      <c r="AH44" s="70"/>
      <c r="AI44" s="70"/>
      <c r="AJ44" s="70"/>
    </row>
    <row r="45" spans="1:36" ht="21.75" customHeight="1">
      <c r="A45" s="12"/>
      <c r="B45" s="100">
        <v>29</v>
      </c>
      <c r="C45" s="118"/>
      <c r="D45" s="120"/>
      <c r="E45" s="120"/>
      <c r="F45" s="122"/>
      <c r="G45" s="120"/>
      <c r="H45" s="120" t="s">
        <v>65</v>
      </c>
      <c r="I45" s="120" t="s">
        <v>67</v>
      </c>
      <c r="J45" s="120" t="s">
        <v>67</v>
      </c>
      <c r="K45" s="120"/>
      <c r="L45" s="120"/>
      <c r="M45" s="120"/>
      <c r="N45" s="120" t="s">
        <v>67</v>
      </c>
      <c r="O45" s="120"/>
      <c r="P45" s="121"/>
      <c r="Q45" s="121"/>
      <c r="R45" s="101">
        <f>IF(H45="No participa",IF(I45="No",0,'RESUMEN ORGANIZADOR'!H12),'RESUMEN ORGANIZADOR'!H12)</f>
        <v>0</v>
      </c>
      <c r="S45" s="123" t="s">
        <v>67</v>
      </c>
      <c r="T45" s="123" t="s">
        <v>67</v>
      </c>
      <c r="U45" s="102">
        <f>(COUNTIF(S45,"común")+COUNTIF(S45,"VEGETARIANO")+COUNTIF(T45,"común")+COUNTIF(T45,"VEGETARIANO"))*'RESUMEN ORGANIZADOR'!H$20</f>
        <v>0</v>
      </c>
      <c r="V45" s="123" t="s">
        <v>67</v>
      </c>
      <c r="W45" s="102">
        <f>(COUNTIF(V45,"Si"))*'RESUMEN ORGANIZADOR'!H$21</f>
        <v>0</v>
      </c>
      <c r="X45" s="102">
        <f t="shared" si="0"/>
        <v>0</v>
      </c>
      <c r="Y45" s="12"/>
      <c r="Z45" s="12"/>
      <c r="AA45" s="1" t="str">
        <f t="shared" ref="AA45:AA46" si="4">IF(R45=1300,IF(J45="No",IF(N45="Si","Examenes","Torneo"),"Examenes"),"No corresponde")</f>
        <v>No corresponde</v>
      </c>
      <c r="AB45" s="70" t="s">
        <v>85</v>
      </c>
      <c r="AC45" s="70"/>
      <c r="AD45" s="70" t="str">
        <f t="shared" si="2"/>
        <v>No</v>
      </c>
      <c r="AE45" s="70"/>
      <c r="AF45" s="70"/>
      <c r="AG45" s="70"/>
      <c r="AH45" s="70"/>
      <c r="AI45" s="70"/>
      <c r="AJ45" s="70"/>
    </row>
    <row r="46" spans="1:36" ht="21.75" customHeight="1">
      <c r="A46" s="12"/>
      <c r="B46" s="100">
        <v>30</v>
      </c>
      <c r="C46" s="118"/>
      <c r="D46" s="120"/>
      <c r="E46" s="120"/>
      <c r="F46" s="122"/>
      <c r="G46" s="120"/>
      <c r="H46" s="120" t="s">
        <v>65</v>
      </c>
      <c r="I46" s="120" t="s">
        <v>67</v>
      </c>
      <c r="J46" s="120" t="s">
        <v>67</v>
      </c>
      <c r="K46" s="120"/>
      <c r="L46" s="120"/>
      <c r="M46" s="120"/>
      <c r="N46" s="120" t="s">
        <v>67</v>
      </c>
      <c r="O46" s="120"/>
      <c r="P46" s="121"/>
      <c r="Q46" s="121"/>
      <c r="R46" s="101">
        <f>IF(H46="No participa",IF(I46="No",0,'RESUMEN ORGANIZADOR'!H12),'RESUMEN ORGANIZADOR'!H12)</f>
        <v>0</v>
      </c>
      <c r="S46" s="123" t="s">
        <v>67</v>
      </c>
      <c r="T46" s="123" t="s">
        <v>67</v>
      </c>
      <c r="U46" s="102">
        <f>(COUNTIF(S46,"común")+COUNTIF(S46,"VEGETARIANO")+COUNTIF(T46,"común")+COUNTIF(T46,"VEGETARIANO"))*'RESUMEN ORGANIZADOR'!H$20</f>
        <v>0</v>
      </c>
      <c r="V46" s="123" t="s">
        <v>67</v>
      </c>
      <c r="W46" s="102">
        <f>(COUNTIF(V46,"Si"))*'RESUMEN ORGANIZADOR'!H$21</f>
        <v>0</v>
      </c>
      <c r="X46" s="102">
        <f t="shared" si="0"/>
        <v>0</v>
      </c>
      <c r="Y46" s="12"/>
      <c r="Z46" s="12"/>
      <c r="AA46" s="1" t="str">
        <f t="shared" si="4"/>
        <v>No corresponde</v>
      </c>
      <c r="AB46" s="70" t="s">
        <v>86</v>
      </c>
      <c r="AC46" s="70"/>
      <c r="AD46" s="70" t="str">
        <f t="shared" si="2"/>
        <v>No</v>
      </c>
      <c r="AE46" s="70"/>
      <c r="AF46" s="70"/>
      <c r="AG46" s="70"/>
      <c r="AH46" s="70"/>
      <c r="AI46" s="70"/>
      <c r="AJ46" s="70"/>
    </row>
    <row r="47" spans="1:36" ht="21.75" customHeight="1">
      <c r="A47" s="12"/>
      <c r="B47" s="100">
        <v>31</v>
      </c>
      <c r="C47" s="118"/>
      <c r="D47" s="120"/>
      <c r="E47" s="120"/>
      <c r="F47" s="122"/>
      <c r="G47" s="120"/>
      <c r="H47" s="120" t="s">
        <v>65</v>
      </c>
      <c r="I47" s="120" t="s">
        <v>67</v>
      </c>
      <c r="J47" s="120" t="s">
        <v>67</v>
      </c>
      <c r="K47" s="120"/>
      <c r="L47" s="120"/>
      <c r="M47" s="120"/>
      <c r="N47" s="120" t="s">
        <v>67</v>
      </c>
      <c r="O47" s="120"/>
      <c r="P47" s="121"/>
      <c r="Q47" s="121"/>
      <c r="R47" s="101">
        <f>IF(H47="No participa",IF(I47="No",0,'RESUMEN ORGANIZADOR'!H12),'RESUMEN ORGANIZADOR'!H12)</f>
        <v>0</v>
      </c>
      <c r="S47" s="123" t="s">
        <v>67</v>
      </c>
      <c r="T47" s="123" t="s">
        <v>67</v>
      </c>
      <c r="U47" s="102">
        <f>(COUNTIF(S47,"común")+COUNTIF(S47,"VEGETARIANO")+COUNTIF(T47,"común")+COUNTIF(T47,"VEGETARIANO"))*'RESUMEN ORGANIZADOR'!H$20</f>
        <v>0</v>
      </c>
      <c r="V47" s="123" t="s">
        <v>67</v>
      </c>
      <c r="W47" s="102">
        <f>(COUNTIF(V47,"Si"))*'RESUMEN ORGANIZADOR'!H$21</f>
        <v>0</v>
      </c>
      <c r="X47" s="102">
        <f t="shared" si="0"/>
        <v>0</v>
      </c>
      <c r="Y47" s="12"/>
      <c r="Z47" s="12"/>
      <c r="AA47" s="1"/>
      <c r="AB47" s="70"/>
      <c r="AC47" s="70"/>
      <c r="AD47" s="70" t="str">
        <f t="shared" si="2"/>
        <v>No</v>
      </c>
      <c r="AE47" s="70"/>
      <c r="AF47" s="70"/>
      <c r="AG47" s="70"/>
      <c r="AH47" s="70"/>
      <c r="AI47" s="70"/>
      <c r="AJ47" s="70"/>
    </row>
    <row r="48" spans="1:36" ht="21.75" customHeight="1">
      <c r="A48" s="12"/>
      <c r="B48" s="100">
        <v>32</v>
      </c>
      <c r="C48" s="118"/>
      <c r="D48" s="120"/>
      <c r="E48" s="120"/>
      <c r="F48" s="122"/>
      <c r="G48" s="120"/>
      <c r="H48" s="120" t="s">
        <v>101</v>
      </c>
      <c r="I48" s="120" t="s">
        <v>67</v>
      </c>
      <c r="J48" s="120" t="s">
        <v>67</v>
      </c>
      <c r="K48" s="120"/>
      <c r="L48" s="120"/>
      <c r="M48" s="120"/>
      <c r="N48" s="120" t="s">
        <v>67</v>
      </c>
      <c r="O48" s="120"/>
      <c r="P48" s="121"/>
      <c r="Q48" s="121"/>
      <c r="R48" s="101">
        <f>IF(H48="No participa",IF(I48="No",0,'RESUMEN ORGANIZADOR'!H12),'RESUMEN ORGANIZADOR'!H12)</f>
        <v>0</v>
      </c>
      <c r="S48" s="123" t="s">
        <v>67</v>
      </c>
      <c r="T48" s="123" t="s">
        <v>67</v>
      </c>
      <c r="U48" s="102">
        <f>(COUNTIF(S48,"común")+COUNTIF(S48,"VEGETARIANO")+COUNTIF(T48,"común")+COUNTIF(T48,"VEGETARIANO"))*'RESUMEN ORGANIZADOR'!H$20</f>
        <v>0</v>
      </c>
      <c r="V48" s="123" t="s">
        <v>67</v>
      </c>
      <c r="W48" s="102">
        <f>(COUNTIF(V48,"Si"))*'RESUMEN ORGANIZADOR'!H$21</f>
        <v>0</v>
      </c>
      <c r="X48" s="102">
        <f t="shared" si="0"/>
        <v>0</v>
      </c>
      <c r="Y48" s="12"/>
      <c r="Z48" s="12"/>
      <c r="AA48" s="1"/>
      <c r="AB48" s="70"/>
      <c r="AC48" s="70"/>
      <c r="AD48" s="70" t="str">
        <f t="shared" si="2"/>
        <v>No</v>
      </c>
      <c r="AE48" s="70"/>
      <c r="AF48" s="70"/>
      <c r="AG48" s="70"/>
      <c r="AH48" s="70"/>
      <c r="AI48" s="70"/>
      <c r="AJ48" s="70"/>
    </row>
    <row r="49" spans="1:36" ht="21.75" customHeight="1">
      <c r="A49" s="12"/>
      <c r="B49" s="100">
        <v>33</v>
      </c>
      <c r="C49" s="118"/>
      <c r="D49" s="120"/>
      <c r="E49" s="120"/>
      <c r="F49" s="122"/>
      <c r="G49" s="120"/>
      <c r="H49" s="120" t="s">
        <v>101</v>
      </c>
      <c r="I49" s="120" t="s">
        <v>67</v>
      </c>
      <c r="J49" s="120" t="s">
        <v>67</v>
      </c>
      <c r="K49" s="120"/>
      <c r="L49" s="120"/>
      <c r="M49" s="120"/>
      <c r="N49" s="120" t="s">
        <v>67</v>
      </c>
      <c r="O49" s="120"/>
      <c r="P49" s="121"/>
      <c r="Q49" s="121"/>
      <c r="R49" s="101">
        <f>IF(H49="No participa",IF(I49="No",0,'RESUMEN ORGANIZADOR'!H12),'RESUMEN ORGANIZADOR'!H12)</f>
        <v>0</v>
      </c>
      <c r="S49" s="123" t="s">
        <v>67</v>
      </c>
      <c r="T49" s="123" t="s">
        <v>67</v>
      </c>
      <c r="U49" s="102">
        <f>(COUNTIF(S49,"común")+COUNTIF(S49,"VEGETARIANO")+COUNTIF(T49,"común")+COUNTIF(T49,"VEGETARIANO"))*'RESUMEN ORGANIZADOR'!H$20</f>
        <v>0</v>
      </c>
      <c r="V49" s="123" t="s">
        <v>67</v>
      </c>
      <c r="W49" s="102">
        <f>(COUNTIF(V49,"Si"))*'RESUMEN ORGANIZADOR'!H$21</f>
        <v>0</v>
      </c>
      <c r="X49" s="102">
        <f t="shared" si="0"/>
        <v>0</v>
      </c>
      <c r="Y49" s="12"/>
      <c r="Z49" s="12"/>
      <c r="AA49" s="1"/>
      <c r="AB49" s="70"/>
      <c r="AC49" s="70"/>
      <c r="AD49" s="70" t="str">
        <f t="shared" si="2"/>
        <v>No</v>
      </c>
      <c r="AE49" s="70"/>
      <c r="AF49" s="70"/>
      <c r="AG49" s="70"/>
      <c r="AH49" s="70"/>
      <c r="AI49" s="70"/>
      <c r="AJ49" s="70"/>
    </row>
    <row r="50" spans="1:36" ht="21.75" customHeight="1">
      <c r="A50" s="12"/>
      <c r="B50" s="100">
        <v>34</v>
      </c>
      <c r="C50" s="118"/>
      <c r="D50" s="120"/>
      <c r="E50" s="120"/>
      <c r="F50" s="122"/>
      <c r="G50" s="120"/>
      <c r="H50" s="120" t="s">
        <v>65</v>
      </c>
      <c r="I50" s="120" t="s">
        <v>67</v>
      </c>
      <c r="J50" s="120" t="s">
        <v>67</v>
      </c>
      <c r="K50" s="120"/>
      <c r="L50" s="120"/>
      <c r="M50" s="120"/>
      <c r="N50" s="120" t="s">
        <v>67</v>
      </c>
      <c r="O50" s="120"/>
      <c r="P50" s="121"/>
      <c r="Q50" s="121"/>
      <c r="R50" s="101">
        <f>IF(H50="No participa",IF(I50="No",0,'RESUMEN ORGANIZADOR'!H12),'RESUMEN ORGANIZADOR'!H12)</f>
        <v>0</v>
      </c>
      <c r="S50" s="123" t="s">
        <v>67</v>
      </c>
      <c r="T50" s="123" t="s">
        <v>67</v>
      </c>
      <c r="U50" s="102">
        <f>(COUNTIF(S50,"común")+COUNTIF(S50,"VEGETARIANO")+COUNTIF(T50,"común")+COUNTIF(T50,"VEGETARIANO"))*'RESUMEN ORGANIZADOR'!H$20</f>
        <v>0</v>
      </c>
      <c r="V50" s="123" t="s">
        <v>67</v>
      </c>
      <c r="W50" s="102">
        <f>(COUNTIF(V50,"Si"))*'RESUMEN ORGANIZADOR'!H$21</f>
        <v>0</v>
      </c>
      <c r="X50" s="102">
        <f t="shared" si="0"/>
        <v>0</v>
      </c>
      <c r="Y50" s="12"/>
      <c r="Z50" s="12"/>
      <c r="AA50" s="1"/>
      <c r="AB50" s="70"/>
      <c r="AC50" s="70"/>
      <c r="AD50" s="70" t="str">
        <f t="shared" si="2"/>
        <v>No</v>
      </c>
      <c r="AE50" s="70"/>
      <c r="AF50" s="70"/>
      <c r="AG50" s="70"/>
      <c r="AH50" s="70"/>
      <c r="AI50" s="70"/>
      <c r="AJ50" s="70"/>
    </row>
    <row r="51" spans="1:36" ht="21.75" customHeight="1">
      <c r="A51" s="12"/>
      <c r="B51" s="100">
        <v>35</v>
      </c>
      <c r="C51" s="118"/>
      <c r="D51" s="120"/>
      <c r="E51" s="120"/>
      <c r="F51" s="122"/>
      <c r="G51" s="120"/>
      <c r="H51" s="120" t="s">
        <v>65</v>
      </c>
      <c r="I51" s="120" t="s">
        <v>67</v>
      </c>
      <c r="J51" s="120" t="s">
        <v>67</v>
      </c>
      <c r="K51" s="120"/>
      <c r="L51" s="120"/>
      <c r="M51" s="120"/>
      <c r="N51" s="120" t="s">
        <v>67</v>
      </c>
      <c r="O51" s="120"/>
      <c r="P51" s="121"/>
      <c r="Q51" s="121"/>
      <c r="R51" s="101">
        <f>IF(H51="No participa",IF(I51="No",0,'RESUMEN ORGANIZADOR'!H12),'RESUMEN ORGANIZADOR'!H12)</f>
        <v>0</v>
      </c>
      <c r="S51" s="123" t="s">
        <v>67</v>
      </c>
      <c r="T51" s="123" t="s">
        <v>67</v>
      </c>
      <c r="U51" s="102">
        <f>(COUNTIF(S51,"común")+COUNTIF(S51,"VEGETARIANO")+COUNTIF(T51,"común")+COUNTIF(T51,"VEGETARIANO"))*'RESUMEN ORGANIZADOR'!H$20</f>
        <v>0</v>
      </c>
      <c r="V51" s="123" t="s">
        <v>67</v>
      </c>
      <c r="W51" s="102">
        <f>(COUNTIF(V51,"Si"))*'RESUMEN ORGANIZADOR'!H$21</f>
        <v>0</v>
      </c>
      <c r="X51" s="102">
        <f t="shared" si="0"/>
        <v>0</v>
      </c>
      <c r="Y51" s="12"/>
      <c r="Z51" s="12"/>
      <c r="AA51" s="1" t="str">
        <f t="shared" ref="AA51:AA56" si="5">IF(R51=1300,IF(J51="No",IF(N51="Si","Examenes","Torneo"),"Examenes"),"No corresponde")</f>
        <v>No corresponde</v>
      </c>
      <c r="AB51" s="70" t="s">
        <v>87</v>
      </c>
      <c r="AC51" s="70"/>
      <c r="AD51" s="70" t="str">
        <f t="shared" si="2"/>
        <v>No</v>
      </c>
      <c r="AE51" s="70"/>
      <c r="AF51" s="70"/>
      <c r="AG51" s="70"/>
      <c r="AH51" s="70"/>
      <c r="AI51" s="70"/>
      <c r="AJ51" s="70"/>
    </row>
    <row r="52" spans="1:36" ht="21.75" customHeight="1">
      <c r="A52" s="12"/>
      <c r="B52" s="100">
        <v>36</v>
      </c>
      <c r="C52" s="118"/>
      <c r="D52" s="120"/>
      <c r="E52" s="120"/>
      <c r="F52" s="122"/>
      <c r="G52" s="120"/>
      <c r="H52" s="120" t="s">
        <v>65</v>
      </c>
      <c r="I52" s="120" t="s">
        <v>67</v>
      </c>
      <c r="J52" s="120" t="s">
        <v>67</v>
      </c>
      <c r="K52" s="120"/>
      <c r="L52" s="120"/>
      <c r="M52" s="120"/>
      <c r="N52" s="120" t="s">
        <v>67</v>
      </c>
      <c r="O52" s="120"/>
      <c r="P52" s="121"/>
      <c r="Q52" s="121"/>
      <c r="R52" s="101">
        <f>IF(H52="No participa",IF(I52="No",0,'RESUMEN ORGANIZADOR'!H12),'RESUMEN ORGANIZADOR'!H12)</f>
        <v>0</v>
      </c>
      <c r="S52" s="123" t="s">
        <v>67</v>
      </c>
      <c r="T52" s="123" t="s">
        <v>67</v>
      </c>
      <c r="U52" s="102">
        <f>(COUNTIF(S52,"común")+COUNTIF(S52,"VEGETARIANO")+COUNTIF(T52,"común")+COUNTIF(T52,"VEGETARIANO"))*'RESUMEN ORGANIZADOR'!H$20</f>
        <v>0</v>
      </c>
      <c r="V52" s="123" t="s">
        <v>67</v>
      </c>
      <c r="W52" s="102">
        <f>(COUNTIF(V52,"Si"))*'RESUMEN ORGANIZADOR'!H$21</f>
        <v>0</v>
      </c>
      <c r="X52" s="102">
        <f t="shared" si="0"/>
        <v>0</v>
      </c>
      <c r="Y52" s="12"/>
      <c r="Z52" s="12"/>
      <c r="AA52" s="1" t="str">
        <f t="shared" si="5"/>
        <v>No corresponde</v>
      </c>
      <c r="AB52" s="70"/>
      <c r="AC52" s="70"/>
      <c r="AD52" s="70" t="str">
        <f t="shared" si="2"/>
        <v>No</v>
      </c>
      <c r="AE52" s="70"/>
      <c r="AF52" s="70"/>
      <c r="AG52" s="70"/>
      <c r="AH52" s="70"/>
      <c r="AI52" s="70"/>
      <c r="AJ52" s="70"/>
    </row>
    <row r="53" spans="1:36" ht="21.75" customHeight="1">
      <c r="A53" s="12"/>
      <c r="B53" s="100">
        <v>37</v>
      </c>
      <c r="C53" s="118"/>
      <c r="D53" s="120"/>
      <c r="E53" s="120"/>
      <c r="F53" s="122"/>
      <c r="G53" s="120"/>
      <c r="H53" s="120" t="s">
        <v>65</v>
      </c>
      <c r="I53" s="120" t="s">
        <v>67</v>
      </c>
      <c r="J53" s="120" t="s">
        <v>67</v>
      </c>
      <c r="K53" s="120"/>
      <c r="L53" s="120"/>
      <c r="M53" s="120"/>
      <c r="N53" s="120" t="s">
        <v>67</v>
      </c>
      <c r="O53" s="120"/>
      <c r="P53" s="121"/>
      <c r="Q53" s="121"/>
      <c r="R53" s="101">
        <f>IF(H53="No participa",IF(I53="No",0,'RESUMEN ORGANIZADOR'!H12),'RESUMEN ORGANIZADOR'!H12)</f>
        <v>0</v>
      </c>
      <c r="S53" s="123" t="s">
        <v>67</v>
      </c>
      <c r="T53" s="123" t="s">
        <v>67</v>
      </c>
      <c r="U53" s="102">
        <f>(COUNTIF(S53,"común")+COUNTIF(S53,"VEGETARIANO")+COUNTIF(T53,"común")+COUNTIF(T53,"VEGETARIANO"))*'RESUMEN ORGANIZADOR'!H$20</f>
        <v>0</v>
      </c>
      <c r="V53" s="123" t="s">
        <v>67</v>
      </c>
      <c r="W53" s="102">
        <f>(COUNTIF(V53,"Si"))*'RESUMEN ORGANIZADOR'!H$21</f>
        <v>0</v>
      </c>
      <c r="X53" s="102">
        <f t="shared" si="0"/>
        <v>0</v>
      </c>
      <c r="Y53" s="12"/>
      <c r="Z53" s="12"/>
      <c r="AA53" s="1" t="str">
        <f t="shared" si="5"/>
        <v>No corresponde</v>
      </c>
      <c r="AB53" s="70"/>
      <c r="AC53" s="70"/>
      <c r="AD53" s="70" t="str">
        <f t="shared" si="2"/>
        <v>No</v>
      </c>
      <c r="AE53" s="70"/>
      <c r="AF53" s="70"/>
      <c r="AG53" s="70"/>
      <c r="AH53" s="70"/>
      <c r="AI53" s="70"/>
      <c r="AJ53" s="70"/>
    </row>
    <row r="54" spans="1:36" ht="21.75" customHeight="1">
      <c r="A54" s="12"/>
      <c r="B54" s="100">
        <v>38</v>
      </c>
      <c r="C54" s="118"/>
      <c r="D54" s="120"/>
      <c r="E54" s="120"/>
      <c r="F54" s="122"/>
      <c r="G54" s="120"/>
      <c r="H54" s="120" t="s">
        <v>65</v>
      </c>
      <c r="I54" s="120" t="s">
        <v>67</v>
      </c>
      <c r="J54" s="120" t="s">
        <v>67</v>
      </c>
      <c r="K54" s="120"/>
      <c r="L54" s="120"/>
      <c r="M54" s="120"/>
      <c r="N54" s="120" t="s">
        <v>67</v>
      </c>
      <c r="O54" s="120"/>
      <c r="P54" s="121"/>
      <c r="Q54" s="121"/>
      <c r="R54" s="101">
        <f>IF(H54="No participa",IF(I54="No",0,'RESUMEN ORGANIZADOR'!H12),'RESUMEN ORGANIZADOR'!H12)</f>
        <v>0</v>
      </c>
      <c r="S54" s="123" t="s">
        <v>67</v>
      </c>
      <c r="T54" s="123" t="s">
        <v>67</v>
      </c>
      <c r="U54" s="102">
        <f>(COUNTIF(S54,"común")+COUNTIF(S54,"VEGETARIANO")+COUNTIF(T54,"común")+COUNTIF(T54,"VEGETARIANO"))*'RESUMEN ORGANIZADOR'!H$20</f>
        <v>0</v>
      </c>
      <c r="V54" s="123" t="s">
        <v>67</v>
      </c>
      <c r="W54" s="102">
        <f>(COUNTIF(V54,"Si"))*'RESUMEN ORGANIZADOR'!H$21</f>
        <v>0</v>
      </c>
      <c r="X54" s="102">
        <f t="shared" si="0"/>
        <v>0</v>
      </c>
      <c r="Y54" s="12"/>
      <c r="Z54" s="12"/>
      <c r="AA54" s="1" t="str">
        <f t="shared" si="5"/>
        <v>No corresponde</v>
      </c>
      <c r="AB54" s="70"/>
      <c r="AC54" s="70"/>
      <c r="AD54" s="70" t="str">
        <f t="shared" si="2"/>
        <v>No</v>
      </c>
      <c r="AE54" s="70"/>
      <c r="AF54" s="70"/>
      <c r="AG54" s="70"/>
      <c r="AH54" s="70"/>
      <c r="AI54" s="70"/>
      <c r="AJ54" s="70"/>
    </row>
    <row r="55" spans="1:36" ht="21.75" customHeight="1">
      <c r="A55" s="12"/>
      <c r="B55" s="100">
        <v>39</v>
      </c>
      <c r="C55" s="118"/>
      <c r="D55" s="120"/>
      <c r="E55" s="120"/>
      <c r="F55" s="122"/>
      <c r="G55" s="120"/>
      <c r="H55" s="120" t="s">
        <v>65</v>
      </c>
      <c r="I55" s="120" t="s">
        <v>67</v>
      </c>
      <c r="J55" s="120" t="s">
        <v>67</v>
      </c>
      <c r="K55" s="120"/>
      <c r="L55" s="120"/>
      <c r="M55" s="120"/>
      <c r="N55" s="120" t="s">
        <v>67</v>
      </c>
      <c r="O55" s="120"/>
      <c r="P55" s="121"/>
      <c r="Q55" s="121"/>
      <c r="R55" s="101">
        <f>IF(H55="No participa",IF(I55="No",0,'RESUMEN ORGANIZADOR'!H12),'RESUMEN ORGANIZADOR'!H12)</f>
        <v>0</v>
      </c>
      <c r="S55" s="123" t="s">
        <v>67</v>
      </c>
      <c r="T55" s="123" t="s">
        <v>67</v>
      </c>
      <c r="U55" s="102">
        <f>(COUNTIF(S55,"común")+COUNTIF(S55,"VEGETARIANO")+COUNTIF(T55,"común")+COUNTIF(T55,"VEGETARIANO"))*'RESUMEN ORGANIZADOR'!H$20</f>
        <v>0</v>
      </c>
      <c r="V55" s="123" t="s">
        <v>67</v>
      </c>
      <c r="W55" s="102">
        <f>(COUNTIF(V55,"Si"))*'RESUMEN ORGANIZADOR'!H$21</f>
        <v>0</v>
      </c>
      <c r="X55" s="102">
        <f t="shared" si="0"/>
        <v>0</v>
      </c>
      <c r="Y55" s="12"/>
      <c r="Z55" s="12"/>
      <c r="AA55" s="1" t="str">
        <f t="shared" si="5"/>
        <v>No corresponde</v>
      </c>
      <c r="AB55" s="70"/>
      <c r="AC55" s="70"/>
      <c r="AD55" s="70" t="str">
        <f t="shared" si="2"/>
        <v>No</v>
      </c>
      <c r="AE55" s="70"/>
      <c r="AF55" s="70"/>
      <c r="AG55" s="70"/>
      <c r="AH55" s="70"/>
      <c r="AI55" s="70"/>
      <c r="AJ55" s="70"/>
    </row>
    <row r="56" spans="1:36" ht="21.75" customHeight="1">
      <c r="A56" s="12"/>
      <c r="B56" s="100">
        <v>40</v>
      </c>
      <c r="C56" s="118"/>
      <c r="D56" s="120"/>
      <c r="E56" s="120"/>
      <c r="F56" s="122"/>
      <c r="G56" s="120"/>
      <c r="H56" s="120" t="s">
        <v>65</v>
      </c>
      <c r="I56" s="120" t="s">
        <v>67</v>
      </c>
      <c r="J56" s="120" t="s">
        <v>67</v>
      </c>
      <c r="K56" s="120"/>
      <c r="L56" s="120"/>
      <c r="M56" s="120"/>
      <c r="N56" s="120" t="s">
        <v>67</v>
      </c>
      <c r="O56" s="120"/>
      <c r="P56" s="121"/>
      <c r="Q56" s="121"/>
      <c r="R56" s="101">
        <f>IF(H56="No participa",IF(I56="No",0,'RESUMEN ORGANIZADOR'!H12),'RESUMEN ORGANIZADOR'!H12)</f>
        <v>0</v>
      </c>
      <c r="S56" s="123" t="s">
        <v>67</v>
      </c>
      <c r="T56" s="123" t="s">
        <v>67</v>
      </c>
      <c r="U56" s="102">
        <f>(COUNTIF(S56,"común")+COUNTIF(S56,"VEGETARIANO")+COUNTIF(T56,"común")+COUNTIF(T56,"VEGETARIANO"))*'RESUMEN ORGANIZADOR'!H$20</f>
        <v>0</v>
      </c>
      <c r="V56" s="123" t="s">
        <v>67</v>
      </c>
      <c r="W56" s="102">
        <f>(COUNTIF(V56,"Si"))*'RESUMEN ORGANIZADOR'!H$21</f>
        <v>0</v>
      </c>
      <c r="X56" s="102">
        <f t="shared" si="0"/>
        <v>0</v>
      </c>
      <c r="Y56" s="12"/>
      <c r="Z56" s="12"/>
      <c r="AA56" s="1" t="str">
        <f t="shared" si="5"/>
        <v>No corresponde</v>
      </c>
      <c r="AB56" s="70"/>
      <c r="AC56" s="70"/>
      <c r="AD56" s="70" t="str">
        <f t="shared" si="2"/>
        <v>No</v>
      </c>
      <c r="AE56" s="70"/>
      <c r="AF56" s="70"/>
      <c r="AG56" s="70"/>
      <c r="AH56" s="70"/>
      <c r="AI56" s="70"/>
      <c r="AJ56" s="70"/>
    </row>
    <row r="57" spans="1:36" ht="21.75" hidden="1" customHeight="1">
      <c r="A57" s="12"/>
      <c r="B57" s="103"/>
      <c r="C57" s="104" t="s">
        <v>49</v>
      </c>
      <c r="D57" s="105"/>
      <c r="E57" s="105"/>
      <c r="F57" s="106"/>
      <c r="G57" s="105"/>
      <c r="H57" s="105">
        <f>40-COUNTIF(H17:H56,AB16)</f>
        <v>0</v>
      </c>
      <c r="I57" s="105"/>
      <c r="J57" s="105"/>
      <c r="K57" s="105"/>
      <c r="L57" s="105"/>
      <c r="M57" s="105"/>
      <c r="N57" s="105"/>
      <c r="O57" s="105"/>
      <c r="P57" s="107"/>
      <c r="Q57" s="107"/>
      <c r="R57" s="102">
        <f>SUM(R17:R56)</f>
        <v>0</v>
      </c>
      <c r="S57" s="105">
        <f t="shared" ref="S57:T57" si="6">COUNTIF(S17:S56,"vegetariano")+COUNTIF(S17:S56,"comun")</f>
        <v>0</v>
      </c>
      <c r="T57" s="105">
        <f t="shared" si="6"/>
        <v>0</v>
      </c>
      <c r="U57" s="108">
        <f>SUM(U17:U56)</f>
        <v>0</v>
      </c>
      <c r="V57" s="105">
        <f>COUNTIF(V17:V56,"si")</f>
        <v>1</v>
      </c>
      <c r="W57" s="108">
        <f t="shared" ref="W57:X57" si="7">SUM(W17:W56)</f>
        <v>1600</v>
      </c>
      <c r="X57" s="108">
        <f t="shared" si="7"/>
        <v>1600</v>
      </c>
      <c r="Y57" s="12"/>
      <c r="Z57" s="12"/>
      <c r="AA57" s="1"/>
      <c r="AB57" s="70"/>
      <c r="AC57" s="70"/>
      <c r="AD57" s="70"/>
      <c r="AE57" s="70"/>
      <c r="AF57" s="70"/>
      <c r="AG57" s="70"/>
      <c r="AH57" s="70"/>
      <c r="AI57" s="70"/>
      <c r="AJ57" s="70"/>
    </row>
    <row r="58" spans="1:36" ht="17.25" hidden="1" customHeight="1">
      <c r="A58" s="12"/>
      <c r="B58" s="103"/>
      <c r="C58" s="104"/>
      <c r="D58" s="104"/>
      <c r="E58" s="104"/>
      <c r="F58" s="109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10"/>
      <c r="S58" s="111"/>
      <c r="T58" s="111"/>
      <c r="U58" s="110"/>
      <c r="V58" s="112"/>
      <c r="W58" s="112"/>
      <c r="X58" s="112"/>
      <c r="Y58" s="12"/>
      <c r="Z58" s="12"/>
      <c r="AA58" s="1"/>
      <c r="AB58" s="70"/>
      <c r="AC58" s="70"/>
      <c r="AD58" s="70"/>
      <c r="AE58" s="70"/>
      <c r="AF58" s="70"/>
      <c r="AG58" s="70"/>
      <c r="AH58" s="70"/>
      <c r="AI58" s="70"/>
      <c r="AJ58" s="70"/>
    </row>
    <row r="59" spans="1:36" ht="17.25" hidden="1" customHeight="1">
      <c r="A59" s="113"/>
      <c r="B59" s="12"/>
      <c r="C59" s="12"/>
      <c r="D59" s="12"/>
      <c r="E59" s="12"/>
      <c r="F59" s="11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5"/>
      <c r="S59" s="12"/>
      <c r="T59" s="12"/>
      <c r="U59" s="12"/>
      <c r="V59" s="12"/>
      <c r="W59" s="12"/>
      <c r="X59" s="12"/>
      <c r="Y59" s="12"/>
      <c r="Z59" s="12"/>
      <c r="AA59" s="1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6" ht="17.25" hidden="1" customHeight="1">
      <c r="A60" s="1"/>
      <c r="B60" s="1"/>
      <c r="C60" s="1"/>
      <c r="D60" s="1"/>
      <c r="E60" s="1"/>
      <c r="F60" s="1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16"/>
      <c r="S60" s="1"/>
      <c r="T60" s="1"/>
      <c r="U60" s="1"/>
      <c r="V60" s="1"/>
      <c r="W60" s="1"/>
      <c r="X60" s="1"/>
      <c r="Y60" s="1"/>
      <c r="Z60" s="1"/>
      <c r="AA60" s="1"/>
      <c r="AB60" s="70"/>
      <c r="AC60" s="70"/>
      <c r="AD60" s="70"/>
      <c r="AE60" s="70"/>
      <c r="AF60" s="70"/>
      <c r="AG60" s="70"/>
      <c r="AH60" s="70"/>
      <c r="AI60" s="70"/>
      <c r="AJ60" s="70"/>
    </row>
    <row r="61" spans="1:36" ht="12.75" hidden="1" customHeight="1">
      <c r="A61" s="1"/>
      <c r="B61" s="1"/>
      <c r="C61" s="1"/>
      <c r="D61" s="1"/>
      <c r="E61" s="1"/>
      <c r="F61" s="1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6"/>
      <c r="S61" s="1"/>
      <c r="T61" s="1"/>
      <c r="U61" s="1"/>
      <c r="V61" s="1"/>
      <c r="W61" s="1"/>
      <c r="X61" s="1"/>
      <c r="Y61" s="1"/>
      <c r="Z61" s="1"/>
      <c r="AA61" s="1"/>
      <c r="AB61" s="70"/>
      <c r="AC61" s="70"/>
      <c r="AD61" s="70"/>
      <c r="AE61" s="70"/>
      <c r="AF61" s="70"/>
      <c r="AG61" s="70"/>
      <c r="AH61" s="70"/>
      <c r="AI61" s="70"/>
      <c r="AJ61" s="70"/>
    </row>
    <row r="62" spans="1:36" ht="12.75" hidden="1" customHeight="1">
      <c r="A62" s="1"/>
      <c r="B62" s="1"/>
      <c r="C62" s="1"/>
      <c r="D62" s="1"/>
      <c r="E62" s="1"/>
      <c r="F62" s="1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6"/>
      <c r="S62" s="1"/>
      <c r="T62" s="1"/>
      <c r="U62" s="1"/>
      <c r="V62" s="1"/>
      <c r="W62" s="1"/>
      <c r="X62" s="1"/>
      <c r="Y62" s="1"/>
      <c r="Z62" s="1"/>
      <c r="AA62" s="1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1:36" ht="12.75" hidden="1" customHeight="1">
      <c r="A63" s="1"/>
      <c r="B63" s="1"/>
      <c r="C63" s="1"/>
      <c r="D63" s="1"/>
      <c r="E63" s="1"/>
      <c r="F63" s="1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6"/>
      <c r="S63" s="1"/>
      <c r="T63" s="1"/>
      <c r="U63" s="1"/>
      <c r="V63" s="1"/>
      <c r="W63" s="1"/>
      <c r="X63" s="1"/>
      <c r="Y63" s="1"/>
      <c r="Z63" s="1"/>
      <c r="AA63" s="1"/>
      <c r="AB63" s="70"/>
      <c r="AC63" s="70"/>
      <c r="AD63" s="70"/>
      <c r="AE63" s="70"/>
      <c r="AF63" s="70"/>
      <c r="AG63" s="70"/>
      <c r="AH63" s="70"/>
      <c r="AI63" s="70"/>
      <c r="AJ63" s="70"/>
    </row>
    <row r="64" spans="1:36" ht="12.75" hidden="1" customHeight="1">
      <c r="A64" s="1"/>
      <c r="B64" s="1"/>
      <c r="C64" s="1"/>
      <c r="D64" s="1"/>
      <c r="E64" s="1"/>
      <c r="F64" s="1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6"/>
      <c r="S64" s="1"/>
      <c r="T64" s="1"/>
      <c r="U64" s="1"/>
      <c r="V64" s="1"/>
      <c r="W64" s="1"/>
      <c r="X64" s="1"/>
      <c r="Y64" s="1"/>
      <c r="Z64" s="1"/>
      <c r="AA64" s="1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36" ht="12.75" hidden="1" customHeight="1">
      <c r="A65" s="1"/>
      <c r="B65" s="1"/>
      <c r="C65" s="1"/>
      <c r="D65" s="1"/>
      <c r="E65" s="1"/>
      <c r="F65" s="1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6"/>
      <c r="S65" s="1"/>
      <c r="T65" s="1"/>
      <c r="U65" s="1"/>
      <c r="V65" s="1"/>
      <c r="W65" s="1"/>
      <c r="X65" s="1"/>
      <c r="Y65" s="1"/>
      <c r="Z65" s="1"/>
      <c r="AA65" s="1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ht="12.75" hidden="1" customHeight="1">
      <c r="A66" s="1"/>
      <c r="B66" s="1"/>
      <c r="C66" s="1"/>
      <c r="D66" s="1"/>
      <c r="E66" s="1"/>
      <c r="F66" s="11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6"/>
      <c r="S66" s="1"/>
      <c r="T66" s="1"/>
      <c r="U66" s="1"/>
      <c r="V66" s="1"/>
      <c r="W66" s="1"/>
      <c r="X66" s="1"/>
      <c r="Y66" s="1"/>
      <c r="Z66" s="1"/>
      <c r="AA66" s="1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ht="12.75" hidden="1" customHeight="1">
      <c r="A67" s="1"/>
      <c r="B67" s="1"/>
      <c r="C67" s="1"/>
      <c r="D67" s="1"/>
      <c r="E67" s="1"/>
      <c r="F67" s="1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6"/>
      <c r="S67" s="1"/>
      <c r="T67" s="1"/>
      <c r="U67" s="1"/>
      <c r="V67" s="1"/>
      <c r="W67" s="1"/>
      <c r="X67" s="1"/>
      <c r="Y67" s="1"/>
      <c r="Z67" s="1"/>
      <c r="AA67" s="1"/>
      <c r="AB67" s="70"/>
      <c r="AC67" s="70"/>
      <c r="AD67" s="70"/>
      <c r="AE67" s="70"/>
      <c r="AF67" s="70"/>
      <c r="AG67" s="70"/>
      <c r="AH67" s="70"/>
      <c r="AI67" s="70"/>
      <c r="AJ67" s="70"/>
    </row>
    <row r="68" spans="1:36" ht="12.75" hidden="1" customHeight="1">
      <c r="A68" s="1"/>
      <c r="B68" s="1"/>
      <c r="C68" s="1"/>
      <c r="D68" s="1"/>
      <c r="E68" s="1"/>
      <c r="F68" s="11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16"/>
      <c r="S68" s="1"/>
      <c r="T68" s="1"/>
      <c r="U68" s="1"/>
      <c r="V68" s="1"/>
      <c r="W68" s="1"/>
      <c r="X68" s="1"/>
      <c r="Y68" s="1"/>
      <c r="Z68" s="1"/>
      <c r="AA68" s="1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1:36" ht="12.75" hidden="1" customHeight="1">
      <c r="A69" s="1"/>
      <c r="B69" s="1"/>
      <c r="C69" s="1"/>
      <c r="D69" s="1"/>
      <c r="E69" s="1"/>
      <c r="F69" s="1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16"/>
      <c r="S69" s="1"/>
      <c r="T69" s="1"/>
      <c r="U69" s="1"/>
      <c r="V69" s="1"/>
      <c r="W69" s="1"/>
      <c r="X69" s="1"/>
      <c r="Y69" s="1"/>
      <c r="Z69" s="1"/>
      <c r="AA69" s="1"/>
      <c r="AB69" s="70"/>
      <c r="AC69" s="70"/>
      <c r="AD69" s="70"/>
      <c r="AE69" s="70"/>
      <c r="AF69" s="70"/>
      <c r="AG69" s="70"/>
      <c r="AH69" s="70"/>
      <c r="AI69" s="70"/>
      <c r="AJ69" s="70"/>
    </row>
    <row r="70" spans="1:36" ht="15.75" hidden="1" customHeight="1">
      <c r="A70" s="1"/>
      <c r="B70" s="1"/>
      <c r="C70" s="1"/>
      <c r="D70" s="1"/>
      <c r="E70" s="1"/>
      <c r="F70" s="1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16"/>
      <c r="S70" s="1"/>
      <c r="T70" s="1"/>
      <c r="U70" s="1"/>
      <c r="V70" s="1"/>
      <c r="W70" s="1"/>
      <c r="X70" s="1"/>
      <c r="Y70" s="1"/>
      <c r="Z70" s="1"/>
      <c r="AA70" s="1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ht="15.75" hidden="1" customHeight="1">
      <c r="A71" s="1"/>
      <c r="B71" s="1"/>
      <c r="C71" s="1"/>
      <c r="D71" s="1"/>
      <c r="E71" s="1"/>
      <c r="F71" s="1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16"/>
      <c r="S71" s="1"/>
      <c r="T71" s="1"/>
      <c r="U71" s="1"/>
      <c r="V71" s="1"/>
      <c r="W71" s="1"/>
      <c r="X71" s="1"/>
      <c r="Y71" s="1"/>
      <c r="Z71" s="1"/>
      <c r="AA71" s="1"/>
      <c r="AB71" s="70"/>
      <c r="AC71" s="70"/>
      <c r="AD71" s="70"/>
      <c r="AE71" s="70"/>
      <c r="AF71" s="70"/>
      <c r="AG71" s="70"/>
      <c r="AH71" s="70"/>
      <c r="AI71" s="70"/>
      <c r="AJ71" s="70"/>
    </row>
    <row r="72" spans="1:36" ht="15.75" hidden="1" customHeight="1">
      <c r="A72" s="1"/>
      <c r="B72" s="1"/>
      <c r="C72" s="1"/>
      <c r="D72" s="1"/>
      <c r="E72" s="1"/>
      <c r="F72" s="1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16"/>
      <c r="S72" s="1"/>
      <c r="T72" s="1"/>
      <c r="U72" s="1"/>
      <c r="V72" s="1"/>
      <c r="W72" s="1"/>
      <c r="X72" s="1"/>
      <c r="Y72" s="1"/>
      <c r="Z72" s="1"/>
      <c r="AA72" s="1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1:36" ht="15.75" hidden="1" customHeight="1">
      <c r="A73" s="1"/>
      <c r="B73" s="1"/>
      <c r="C73" s="1"/>
      <c r="D73" s="1"/>
      <c r="E73" s="1"/>
      <c r="F73" s="11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16"/>
      <c r="S73" s="1"/>
      <c r="T73" s="1"/>
      <c r="U73" s="1"/>
      <c r="V73" s="1"/>
      <c r="W73" s="1"/>
      <c r="X73" s="1"/>
      <c r="Y73" s="1"/>
      <c r="Z73" s="1"/>
      <c r="AA73" s="1"/>
      <c r="AB73" s="70"/>
      <c r="AC73" s="70"/>
      <c r="AD73" s="70"/>
      <c r="AE73" s="70"/>
      <c r="AF73" s="70"/>
      <c r="AG73" s="70"/>
      <c r="AH73" s="70"/>
      <c r="AI73" s="70"/>
      <c r="AJ73" s="70"/>
    </row>
    <row r="74" spans="1:36" ht="15.75" hidden="1" customHeight="1">
      <c r="A74" s="1"/>
      <c r="B74" s="1"/>
      <c r="C74" s="1"/>
      <c r="D74" s="1"/>
      <c r="E74" s="1"/>
      <c r="F74" s="1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16"/>
      <c r="S74" s="1"/>
      <c r="T74" s="1"/>
      <c r="U74" s="1"/>
      <c r="V74" s="1"/>
      <c r="W74" s="1"/>
      <c r="X74" s="1"/>
      <c r="Y74" s="1"/>
      <c r="Z74" s="1"/>
      <c r="AA74" s="1"/>
      <c r="AB74" s="70"/>
      <c r="AC74" s="70"/>
      <c r="AD74" s="70"/>
      <c r="AE74" s="70"/>
      <c r="AF74" s="70"/>
      <c r="AG74" s="70"/>
      <c r="AH74" s="70"/>
      <c r="AI74" s="70"/>
      <c r="AJ74" s="70"/>
    </row>
    <row r="75" spans="1:36" ht="15.75" hidden="1" customHeight="1">
      <c r="A75" s="1"/>
      <c r="B75" s="1"/>
      <c r="C75" s="1"/>
      <c r="D75" s="1"/>
      <c r="E75" s="1"/>
      <c r="F75" s="1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16"/>
      <c r="S75" s="1"/>
      <c r="T75" s="1"/>
      <c r="U75" s="1"/>
      <c r="V75" s="1"/>
      <c r="W75" s="1"/>
      <c r="X75" s="1"/>
      <c r="Y75" s="1"/>
      <c r="Z75" s="1"/>
      <c r="AA75" s="1"/>
      <c r="AB75" s="70"/>
      <c r="AC75" s="70"/>
      <c r="AD75" s="70"/>
      <c r="AE75" s="70"/>
      <c r="AF75" s="70"/>
      <c r="AG75" s="70"/>
      <c r="AH75" s="70"/>
      <c r="AI75" s="70"/>
      <c r="AJ75" s="70"/>
    </row>
    <row r="76" spans="1:36" ht="15.75" hidden="1" customHeight="1">
      <c r="A76" s="1"/>
      <c r="B76" s="1"/>
      <c r="C76" s="1"/>
      <c r="D76" s="1"/>
      <c r="E76" s="1"/>
      <c r="F76" s="11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16"/>
      <c r="S76" s="1"/>
      <c r="T76" s="1"/>
      <c r="U76" s="1"/>
      <c r="V76" s="1"/>
      <c r="W76" s="1"/>
      <c r="X76" s="1"/>
      <c r="Y76" s="1"/>
      <c r="Z76" s="1"/>
      <c r="AA76" s="1"/>
      <c r="AB76" s="70"/>
      <c r="AC76" s="70"/>
      <c r="AD76" s="70"/>
      <c r="AE76" s="70"/>
      <c r="AF76" s="70"/>
      <c r="AG76" s="70"/>
      <c r="AH76" s="70"/>
      <c r="AI76" s="70"/>
      <c r="AJ76" s="70"/>
    </row>
    <row r="77" spans="1:36" ht="15.75" hidden="1" customHeight="1">
      <c r="A77" s="1"/>
      <c r="B77" s="1"/>
      <c r="C77" s="1"/>
      <c r="D77" s="1"/>
      <c r="E77" s="1"/>
      <c r="F77" s="1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16"/>
      <c r="S77" s="1"/>
      <c r="T77" s="1"/>
      <c r="U77" s="1"/>
      <c r="V77" s="1"/>
      <c r="W77" s="1"/>
      <c r="X77" s="1"/>
      <c r="Y77" s="1"/>
      <c r="Z77" s="1"/>
      <c r="AA77" s="1"/>
      <c r="AB77" s="70"/>
      <c r="AC77" s="70"/>
      <c r="AD77" s="70"/>
      <c r="AE77" s="70"/>
      <c r="AF77" s="70"/>
      <c r="AG77" s="70"/>
      <c r="AH77" s="70"/>
      <c r="AI77" s="70"/>
      <c r="AJ77" s="70"/>
    </row>
    <row r="78" spans="1:36" ht="15.75" hidden="1" customHeight="1">
      <c r="A78" s="1"/>
      <c r="B78" s="1"/>
      <c r="C78" s="1"/>
      <c r="D78" s="1"/>
      <c r="E78" s="1"/>
      <c r="F78" s="11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16"/>
      <c r="S78" s="1"/>
      <c r="T78" s="1"/>
      <c r="U78" s="1"/>
      <c r="V78" s="1"/>
      <c r="W78" s="1"/>
      <c r="X78" s="1"/>
      <c r="Y78" s="1"/>
      <c r="Z78" s="1"/>
      <c r="AA78" s="1"/>
      <c r="AB78" s="70"/>
      <c r="AC78" s="70"/>
      <c r="AD78" s="70"/>
      <c r="AE78" s="70"/>
      <c r="AF78" s="70"/>
      <c r="AG78" s="70"/>
      <c r="AH78" s="70"/>
      <c r="AI78" s="70"/>
      <c r="AJ78" s="70"/>
    </row>
    <row r="79" spans="1:36" ht="15.75" hidden="1" customHeight="1">
      <c r="A79" s="1"/>
      <c r="B79" s="1"/>
      <c r="C79" s="1"/>
      <c r="D79" s="1"/>
      <c r="E79" s="1"/>
      <c r="F79" s="11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16"/>
      <c r="S79" s="1"/>
      <c r="T79" s="1"/>
      <c r="U79" s="1"/>
      <c r="V79" s="1"/>
      <c r="W79" s="1"/>
      <c r="X79" s="1"/>
      <c r="Y79" s="1"/>
      <c r="Z79" s="1"/>
      <c r="AA79" s="1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1:36" ht="15.75" hidden="1" customHeight="1">
      <c r="A80" s="1"/>
      <c r="B80" s="1"/>
      <c r="C80" s="1"/>
      <c r="D80" s="1"/>
      <c r="E80" s="1"/>
      <c r="F80" s="11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16"/>
      <c r="S80" s="1"/>
      <c r="T80" s="1"/>
      <c r="U80" s="1"/>
      <c r="V80" s="1"/>
      <c r="W80" s="1"/>
      <c r="X80" s="1"/>
      <c r="Y80" s="1"/>
      <c r="Z80" s="1"/>
      <c r="AA80" s="1"/>
      <c r="AB80" s="70"/>
      <c r="AC80" s="70"/>
      <c r="AD80" s="70"/>
      <c r="AE80" s="70"/>
      <c r="AF80" s="70"/>
      <c r="AG80" s="70"/>
      <c r="AH80" s="70"/>
      <c r="AI80" s="70"/>
      <c r="AJ80" s="70"/>
    </row>
    <row r="81" spans="1:36" ht="15.75" hidden="1" customHeight="1">
      <c r="A81" s="1"/>
      <c r="B81" s="1"/>
      <c r="C81" s="1"/>
      <c r="D81" s="1"/>
      <c r="E81" s="1"/>
      <c r="F81" s="11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16"/>
      <c r="S81" s="1"/>
      <c r="T81" s="1"/>
      <c r="U81" s="1"/>
      <c r="V81" s="1"/>
      <c r="W81" s="1"/>
      <c r="X81" s="1"/>
      <c r="Y81" s="1"/>
      <c r="Z81" s="1"/>
      <c r="AA81" s="1"/>
      <c r="AB81" s="70"/>
      <c r="AC81" s="70"/>
      <c r="AD81" s="70"/>
      <c r="AE81" s="70"/>
      <c r="AF81" s="70"/>
      <c r="AG81" s="70"/>
      <c r="AH81" s="70"/>
      <c r="AI81" s="70"/>
      <c r="AJ81" s="70"/>
    </row>
    <row r="82" spans="1:36" ht="15.75" hidden="1" customHeight="1">
      <c r="A82" s="1"/>
      <c r="B82" s="1"/>
      <c r="C82" s="1"/>
      <c r="D82" s="1"/>
      <c r="E82" s="1"/>
      <c r="F82" s="11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16"/>
      <c r="S82" s="1"/>
      <c r="T82" s="1"/>
      <c r="U82" s="1"/>
      <c r="V82" s="1"/>
      <c r="W82" s="1"/>
      <c r="X82" s="1"/>
      <c r="Y82" s="1"/>
      <c r="Z82" s="1"/>
      <c r="AA82" s="1"/>
      <c r="AB82" s="70"/>
      <c r="AC82" s="70"/>
      <c r="AD82" s="70"/>
      <c r="AE82" s="70"/>
      <c r="AF82" s="70"/>
      <c r="AG82" s="70"/>
      <c r="AH82" s="70"/>
      <c r="AI82" s="70"/>
      <c r="AJ82" s="70"/>
    </row>
    <row r="83" spans="1:36" ht="15.75" hidden="1" customHeight="1">
      <c r="A83" s="1"/>
      <c r="B83" s="1"/>
      <c r="C83" s="1"/>
      <c r="D83" s="1"/>
      <c r="E83" s="1"/>
      <c r="F83" s="11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16"/>
      <c r="S83" s="1"/>
      <c r="T83" s="1"/>
      <c r="U83" s="1"/>
      <c r="V83" s="1"/>
      <c r="W83" s="1"/>
      <c r="X83" s="1"/>
      <c r="Y83" s="1"/>
      <c r="Z83" s="1"/>
      <c r="AA83" s="1"/>
      <c r="AB83" s="70"/>
      <c r="AC83" s="70"/>
      <c r="AD83" s="70"/>
      <c r="AE83" s="70"/>
      <c r="AF83" s="70"/>
      <c r="AG83" s="70"/>
      <c r="AH83" s="70"/>
      <c r="AI83" s="70"/>
      <c r="AJ83" s="70"/>
    </row>
    <row r="84" spans="1:36" ht="15.75" hidden="1" customHeight="1">
      <c r="A84" s="1"/>
      <c r="B84" s="1"/>
      <c r="C84" s="1"/>
      <c r="D84" s="1"/>
      <c r="E84" s="1"/>
      <c r="F84" s="11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16"/>
      <c r="S84" s="1"/>
      <c r="T84" s="1"/>
      <c r="U84" s="1"/>
      <c r="V84" s="1"/>
      <c r="W84" s="1"/>
      <c r="X84" s="1"/>
      <c r="Y84" s="1"/>
      <c r="Z84" s="1"/>
      <c r="AA84" s="1"/>
      <c r="AB84" s="70"/>
      <c r="AC84" s="70"/>
      <c r="AD84" s="70"/>
      <c r="AE84" s="70"/>
      <c r="AF84" s="70"/>
      <c r="AG84" s="70"/>
      <c r="AH84" s="70"/>
      <c r="AI84" s="70"/>
      <c r="AJ84" s="70"/>
    </row>
    <row r="85" spans="1:36" ht="15.75" hidden="1" customHeight="1">
      <c r="A85" s="1"/>
      <c r="B85" s="1"/>
      <c r="C85" s="1"/>
      <c r="D85" s="1"/>
      <c r="E85" s="1"/>
      <c r="F85" s="11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16"/>
      <c r="S85" s="1"/>
      <c r="T85" s="1"/>
      <c r="U85" s="1"/>
      <c r="V85" s="1"/>
      <c r="W85" s="1"/>
      <c r="X85" s="1"/>
      <c r="Y85" s="1"/>
      <c r="Z85" s="1"/>
      <c r="AA85" s="1"/>
      <c r="AB85" s="70"/>
      <c r="AC85" s="70"/>
      <c r="AD85" s="70"/>
      <c r="AE85" s="70"/>
      <c r="AF85" s="70"/>
      <c r="AG85" s="70"/>
      <c r="AH85" s="70"/>
      <c r="AI85" s="70"/>
      <c r="AJ85" s="70"/>
    </row>
    <row r="86" spans="1:36" ht="15.75" hidden="1" customHeight="1">
      <c r="A86" s="1"/>
      <c r="B86" s="1"/>
      <c r="C86" s="1"/>
      <c r="D86" s="1"/>
      <c r="E86" s="1"/>
      <c r="F86" s="11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16"/>
      <c r="S86" s="1"/>
      <c r="T86" s="1"/>
      <c r="U86" s="1"/>
      <c r="V86" s="1"/>
      <c r="W86" s="1"/>
      <c r="X86" s="1"/>
      <c r="Y86" s="1"/>
      <c r="Z86" s="1"/>
      <c r="AA86" s="1"/>
      <c r="AB86" s="70"/>
      <c r="AC86" s="70"/>
      <c r="AD86" s="70"/>
      <c r="AE86" s="70"/>
      <c r="AF86" s="70"/>
      <c r="AG86" s="70"/>
      <c r="AH86" s="70"/>
      <c r="AI86" s="70"/>
      <c r="AJ86" s="70"/>
    </row>
    <row r="87" spans="1:36" ht="15.75" hidden="1" customHeight="1">
      <c r="A87" s="1"/>
      <c r="B87" s="1"/>
      <c r="C87" s="1"/>
      <c r="D87" s="1"/>
      <c r="E87" s="1"/>
      <c r="F87" s="11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16"/>
      <c r="S87" s="1"/>
      <c r="T87" s="1"/>
      <c r="U87" s="1"/>
      <c r="V87" s="1"/>
      <c r="W87" s="1"/>
      <c r="X87" s="1"/>
      <c r="Y87" s="1"/>
      <c r="Z87" s="1"/>
      <c r="AA87" s="1"/>
      <c r="AB87" s="70"/>
      <c r="AC87" s="70"/>
      <c r="AD87" s="70"/>
      <c r="AE87" s="70"/>
      <c r="AF87" s="70"/>
      <c r="AG87" s="70"/>
      <c r="AH87" s="70"/>
      <c r="AI87" s="70"/>
      <c r="AJ87" s="70"/>
    </row>
    <row r="88" spans="1:36" ht="15.75" hidden="1" customHeight="1">
      <c r="A88" s="1"/>
      <c r="B88" s="1"/>
      <c r="C88" s="1"/>
      <c r="D88" s="1"/>
      <c r="E88" s="1"/>
      <c r="F88" s="11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16"/>
      <c r="S88" s="1"/>
      <c r="T88" s="1"/>
      <c r="U88" s="1"/>
      <c r="V88" s="1"/>
      <c r="W88" s="1"/>
      <c r="X88" s="1"/>
      <c r="Y88" s="1"/>
      <c r="Z88" s="1"/>
      <c r="AA88" s="1"/>
      <c r="AB88" s="70"/>
      <c r="AC88" s="70"/>
      <c r="AD88" s="70"/>
      <c r="AE88" s="70"/>
      <c r="AF88" s="70"/>
      <c r="AG88" s="70"/>
      <c r="AH88" s="70"/>
      <c r="AI88" s="70"/>
      <c r="AJ88" s="70"/>
    </row>
    <row r="89" spans="1:36" ht="15.75" hidden="1" customHeight="1">
      <c r="A89" s="1"/>
      <c r="B89" s="1"/>
      <c r="C89" s="1"/>
      <c r="D89" s="1"/>
      <c r="E89" s="1"/>
      <c r="F89" s="11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16"/>
      <c r="S89" s="1"/>
      <c r="T89" s="1"/>
      <c r="U89" s="1"/>
      <c r="V89" s="1"/>
      <c r="W89" s="1"/>
      <c r="X89" s="1"/>
      <c r="Y89" s="1"/>
      <c r="Z89" s="1"/>
      <c r="AA89" s="1"/>
      <c r="AB89" s="70"/>
      <c r="AC89" s="70"/>
      <c r="AD89" s="70"/>
      <c r="AE89" s="70"/>
      <c r="AF89" s="70"/>
      <c r="AG89" s="70"/>
      <c r="AH89" s="70"/>
      <c r="AI89" s="70"/>
      <c r="AJ89" s="70"/>
    </row>
    <row r="90" spans="1:36" ht="15.75" hidden="1" customHeight="1">
      <c r="A90" s="1"/>
      <c r="B90" s="1"/>
      <c r="C90" s="1"/>
      <c r="D90" s="1"/>
      <c r="E90" s="1"/>
      <c r="F90" s="11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16"/>
      <c r="S90" s="1"/>
      <c r="T90" s="1"/>
      <c r="U90" s="1"/>
      <c r="V90" s="1"/>
      <c r="W90" s="1"/>
      <c r="X90" s="1"/>
      <c r="Y90" s="1"/>
      <c r="Z90" s="1"/>
      <c r="AA90" s="1"/>
      <c r="AB90" s="70"/>
      <c r="AC90" s="70"/>
      <c r="AD90" s="70"/>
      <c r="AE90" s="70"/>
      <c r="AF90" s="70"/>
      <c r="AG90" s="70"/>
      <c r="AH90" s="70"/>
      <c r="AI90" s="70"/>
      <c r="AJ90" s="70"/>
    </row>
    <row r="91" spans="1:36" ht="15.75" hidden="1" customHeight="1">
      <c r="A91" s="1"/>
      <c r="B91" s="1"/>
      <c r="C91" s="1"/>
      <c r="D91" s="1"/>
      <c r="E91" s="1"/>
      <c r="F91" s="11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16"/>
      <c r="S91" s="1"/>
      <c r="T91" s="1"/>
      <c r="U91" s="1"/>
      <c r="V91" s="1"/>
      <c r="W91" s="1"/>
      <c r="X91" s="1"/>
      <c r="Y91" s="1"/>
      <c r="Z91" s="1"/>
      <c r="AA91" s="1"/>
      <c r="AB91" s="70"/>
      <c r="AC91" s="70"/>
      <c r="AD91" s="70"/>
      <c r="AE91" s="70"/>
      <c r="AF91" s="70"/>
      <c r="AG91" s="70"/>
      <c r="AH91" s="70"/>
      <c r="AI91" s="70"/>
      <c r="AJ91" s="70"/>
    </row>
    <row r="92" spans="1:36" ht="15.75" hidden="1" customHeight="1">
      <c r="A92" s="1"/>
      <c r="B92" s="1"/>
      <c r="C92" s="1"/>
      <c r="D92" s="1"/>
      <c r="E92" s="1"/>
      <c r="F92" s="11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16"/>
      <c r="S92" s="1"/>
      <c r="T92" s="1"/>
      <c r="U92" s="1"/>
      <c r="V92" s="1"/>
      <c r="W92" s="1"/>
      <c r="X92" s="1"/>
      <c r="Y92" s="1"/>
      <c r="Z92" s="1"/>
      <c r="AA92" s="1"/>
      <c r="AB92" s="70"/>
      <c r="AC92" s="70"/>
      <c r="AD92" s="70"/>
      <c r="AE92" s="70"/>
      <c r="AF92" s="70"/>
      <c r="AG92" s="70"/>
      <c r="AH92" s="70"/>
      <c r="AI92" s="70"/>
      <c r="AJ92" s="70"/>
    </row>
    <row r="93" spans="1:36" ht="15.75" hidden="1" customHeight="1">
      <c r="A93" s="1"/>
      <c r="B93" s="1"/>
      <c r="C93" s="1"/>
      <c r="D93" s="1"/>
      <c r="E93" s="1"/>
      <c r="F93" s="11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16"/>
      <c r="S93" s="1"/>
      <c r="T93" s="1"/>
      <c r="U93" s="1"/>
      <c r="V93" s="1"/>
      <c r="W93" s="1"/>
      <c r="X93" s="1"/>
      <c r="Y93" s="1"/>
      <c r="Z93" s="1"/>
      <c r="AA93" s="1"/>
      <c r="AB93" s="70"/>
      <c r="AC93" s="70"/>
      <c r="AD93" s="70"/>
      <c r="AE93" s="70"/>
      <c r="AF93" s="70"/>
      <c r="AG93" s="70"/>
      <c r="AH93" s="70"/>
      <c r="AI93" s="70"/>
      <c r="AJ93" s="70"/>
    </row>
    <row r="94" spans="1:36" ht="15.75" hidden="1" customHeight="1">
      <c r="A94" s="1"/>
      <c r="B94" s="1"/>
      <c r="C94" s="1"/>
      <c r="D94" s="1"/>
      <c r="E94" s="1"/>
      <c r="F94" s="11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16"/>
      <c r="S94" s="1"/>
      <c r="T94" s="1"/>
      <c r="U94" s="1"/>
      <c r="V94" s="1"/>
      <c r="W94" s="1"/>
      <c r="X94" s="1"/>
      <c r="Y94" s="1"/>
      <c r="Z94" s="1"/>
      <c r="AA94" s="1"/>
      <c r="AB94" s="70"/>
      <c r="AC94" s="70"/>
      <c r="AD94" s="70"/>
      <c r="AE94" s="70"/>
      <c r="AF94" s="70"/>
      <c r="AG94" s="70"/>
      <c r="AH94" s="70"/>
      <c r="AI94" s="70"/>
      <c r="AJ94" s="70"/>
    </row>
    <row r="95" spans="1:36" ht="15.75" hidden="1" customHeight="1">
      <c r="A95" s="1"/>
      <c r="B95" s="1"/>
      <c r="C95" s="1"/>
      <c r="D95" s="1"/>
      <c r="E95" s="1"/>
      <c r="F95" s="11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16"/>
      <c r="S95" s="1"/>
      <c r="T95" s="1"/>
      <c r="U95" s="1"/>
      <c r="V95" s="1"/>
      <c r="W95" s="1"/>
      <c r="X95" s="1"/>
      <c r="Y95" s="1"/>
      <c r="Z95" s="1"/>
      <c r="AA95" s="1"/>
      <c r="AB95" s="70"/>
      <c r="AC95" s="70"/>
      <c r="AD95" s="70"/>
      <c r="AE95" s="70"/>
      <c r="AF95" s="70"/>
      <c r="AG95" s="70"/>
      <c r="AH95" s="70"/>
      <c r="AI95" s="70"/>
      <c r="AJ95" s="70"/>
    </row>
    <row r="96" spans="1:36" ht="15.75" hidden="1" customHeight="1">
      <c r="A96" s="1"/>
      <c r="B96" s="1"/>
      <c r="C96" s="1"/>
      <c r="D96" s="1"/>
      <c r="E96" s="1"/>
      <c r="F96" s="11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16"/>
      <c r="S96" s="1"/>
      <c r="T96" s="1"/>
      <c r="U96" s="1"/>
      <c r="V96" s="1"/>
      <c r="W96" s="1"/>
      <c r="X96" s="1"/>
      <c r="Y96" s="1"/>
      <c r="Z96" s="1"/>
      <c r="AA96" s="1"/>
      <c r="AB96" s="70"/>
      <c r="AC96" s="70"/>
      <c r="AD96" s="70"/>
      <c r="AE96" s="70"/>
      <c r="AF96" s="70"/>
      <c r="AG96" s="70"/>
      <c r="AH96" s="70"/>
      <c r="AI96" s="70"/>
      <c r="AJ96" s="70"/>
    </row>
    <row r="97" spans="1:36" ht="15.75" hidden="1" customHeight="1">
      <c r="A97" s="1"/>
      <c r="B97" s="1"/>
      <c r="C97" s="1"/>
      <c r="D97" s="1"/>
      <c r="E97" s="1"/>
      <c r="F97" s="11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16"/>
      <c r="S97" s="1"/>
      <c r="T97" s="1"/>
      <c r="U97" s="1"/>
      <c r="V97" s="1"/>
      <c r="W97" s="1"/>
      <c r="X97" s="1"/>
      <c r="Y97" s="1"/>
      <c r="Z97" s="1"/>
      <c r="AA97" s="1"/>
      <c r="AB97" s="70"/>
      <c r="AC97" s="70"/>
      <c r="AD97" s="70"/>
      <c r="AE97" s="70"/>
      <c r="AF97" s="70"/>
      <c r="AG97" s="70"/>
      <c r="AH97" s="70"/>
      <c r="AI97" s="70"/>
      <c r="AJ97" s="70"/>
    </row>
    <row r="98" spans="1:36" ht="15.75" hidden="1" customHeight="1">
      <c r="A98" s="1"/>
      <c r="B98" s="1"/>
      <c r="C98" s="1"/>
      <c r="D98" s="1"/>
      <c r="E98" s="1"/>
      <c r="F98" s="11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16"/>
      <c r="S98" s="1"/>
      <c r="T98" s="1"/>
      <c r="U98" s="1"/>
      <c r="V98" s="1"/>
      <c r="W98" s="1"/>
      <c r="X98" s="1"/>
      <c r="Y98" s="1"/>
      <c r="Z98" s="1"/>
      <c r="AA98" s="1"/>
      <c r="AB98" s="70"/>
      <c r="AC98" s="70"/>
      <c r="AD98" s="70"/>
      <c r="AE98" s="70"/>
      <c r="AF98" s="70"/>
      <c r="AG98" s="70"/>
      <c r="AH98" s="70"/>
      <c r="AI98" s="70"/>
      <c r="AJ98" s="70"/>
    </row>
    <row r="99" spans="1:36" ht="15.75" hidden="1" customHeight="1">
      <c r="A99" s="1"/>
      <c r="B99" s="1"/>
      <c r="C99" s="1"/>
      <c r="D99" s="1"/>
      <c r="E99" s="1"/>
      <c r="F99" s="11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16"/>
      <c r="S99" s="1"/>
      <c r="T99" s="1"/>
      <c r="U99" s="1"/>
      <c r="V99" s="1"/>
      <c r="W99" s="1"/>
      <c r="X99" s="1"/>
      <c r="Y99" s="1"/>
      <c r="Z99" s="1"/>
      <c r="AA99" s="1"/>
      <c r="AB99" s="70"/>
      <c r="AC99" s="70"/>
      <c r="AD99" s="70"/>
      <c r="AE99" s="70"/>
      <c r="AF99" s="70"/>
      <c r="AG99" s="70"/>
      <c r="AH99" s="70"/>
      <c r="AI99" s="70"/>
      <c r="AJ99" s="70"/>
    </row>
    <row r="100" spans="1:36" ht="15.75" hidden="1" customHeight="1">
      <c r="A100" s="1"/>
      <c r="B100" s="1"/>
      <c r="C100" s="1"/>
      <c r="D100" s="1"/>
      <c r="E100" s="1"/>
      <c r="F100" s="11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16"/>
      <c r="S100" s="1"/>
      <c r="T100" s="1"/>
      <c r="U100" s="1"/>
      <c r="V100" s="1"/>
      <c r="W100" s="1"/>
      <c r="X100" s="1"/>
      <c r="Y100" s="1"/>
      <c r="Z100" s="1"/>
      <c r="AA100" s="1"/>
      <c r="AB100" s="70"/>
      <c r="AC100" s="70"/>
      <c r="AD100" s="70"/>
      <c r="AE100" s="70"/>
      <c r="AF100" s="70"/>
      <c r="AG100" s="70"/>
      <c r="AH100" s="70"/>
      <c r="AI100" s="70"/>
      <c r="AJ100" s="70"/>
    </row>
    <row r="101" spans="1:36" ht="15.75" hidden="1" customHeight="1">
      <c r="A101" s="1"/>
      <c r="B101" s="1"/>
      <c r="C101" s="1"/>
      <c r="D101" s="1"/>
      <c r="E101" s="1"/>
      <c r="F101" s="11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16"/>
      <c r="S101" s="1"/>
      <c r="T101" s="1"/>
      <c r="U101" s="1"/>
      <c r="V101" s="1"/>
      <c r="W101" s="1"/>
      <c r="X101" s="1"/>
      <c r="Y101" s="1"/>
      <c r="Z101" s="1"/>
      <c r="AA101" s="1"/>
      <c r="AB101" s="70"/>
      <c r="AC101" s="70"/>
      <c r="AD101" s="70"/>
      <c r="AE101" s="70"/>
      <c r="AF101" s="70"/>
      <c r="AG101" s="70"/>
      <c r="AH101" s="70"/>
      <c r="AI101" s="70"/>
      <c r="AJ101" s="70"/>
    </row>
    <row r="102" spans="1:36" ht="15.75" hidden="1" customHeight="1">
      <c r="A102" s="1"/>
      <c r="B102" s="1"/>
      <c r="C102" s="1"/>
      <c r="D102" s="1"/>
      <c r="E102" s="1"/>
      <c r="F102" s="11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16"/>
      <c r="S102" s="1"/>
      <c r="T102" s="1"/>
      <c r="U102" s="1"/>
      <c r="V102" s="1"/>
      <c r="W102" s="1"/>
      <c r="X102" s="1"/>
      <c r="Y102" s="1"/>
      <c r="Z102" s="1"/>
      <c r="AA102" s="1"/>
      <c r="AB102" s="70"/>
      <c r="AC102" s="70"/>
      <c r="AD102" s="70"/>
      <c r="AE102" s="70"/>
      <c r="AF102" s="70"/>
      <c r="AG102" s="70"/>
      <c r="AH102" s="70"/>
      <c r="AI102" s="70"/>
      <c r="AJ102" s="70"/>
    </row>
    <row r="103" spans="1:36" ht="15.75" hidden="1" customHeight="1">
      <c r="A103" s="1"/>
      <c r="B103" s="1"/>
      <c r="C103" s="1"/>
      <c r="D103" s="1"/>
      <c r="E103" s="1"/>
      <c r="F103" s="11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16"/>
      <c r="S103" s="1"/>
      <c r="T103" s="1"/>
      <c r="U103" s="1"/>
      <c r="V103" s="1"/>
      <c r="W103" s="1"/>
      <c r="X103" s="1"/>
      <c r="Y103" s="1"/>
      <c r="Z103" s="1"/>
      <c r="AA103" s="1"/>
      <c r="AB103" s="70"/>
      <c r="AC103" s="70"/>
      <c r="AD103" s="70"/>
      <c r="AE103" s="70"/>
      <c r="AF103" s="70"/>
      <c r="AG103" s="70"/>
      <c r="AH103" s="70"/>
      <c r="AI103" s="70"/>
      <c r="AJ103" s="70"/>
    </row>
    <row r="104" spans="1:36" ht="15.75" hidden="1" customHeight="1">
      <c r="A104" s="1"/>
      <c r="B104" s="1"/>
      <c r="C104" s="1"/>
      <c r="D104" s="1"/>
      <c r="E104" s="1"/>
      <c r="F104" s="11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16"/>
      <c r="S104" s="1"/>
      <c r="T104" s="1"/>
      <c r="U104" s="1"/>
      <c r="V104" s="1"/>
      <c r="W104" s="1"/>
      <c r="X104" s="1"/>
      <c r="Y104" s="1"/>
      <c r="Z104" s="1"/>
      <c r="AA104" s="1"/>
      <c r="AB104" s="70"/>
      <c r="AC104" s="70"/>
      <c r="AD104" s="70"/>
      <c r="AE104" s="70"/>
      <c r="AF104" s="70"/>
      <c r="AG104" s="70"/>
      <c r="AH104" s="70"/>
      <c r="AI104" s="70"/>
      <c r="AJ104" s="70"/>
    </row>
    <row r="105" spans="1:36" ht="15.75" hidden="1" customHeight="1">
      <c r="A105" s="1"/>
      <c r="B105" s="1"/>
      <c r="C105" s="1"/>
      <c r="D105" s="1"/>
      <c r="E105" s="1"/>
      <c r="F105" s="11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16"/>
      <c r="S105" s="1"/>
      <c r="T105" s="1"/>
      <c r="U105" s="1"/>
      <c r="V105" s="1"/>
      <c r="W105" s="1"/>
      <c r="X105" s="1"/>
      <c r="Y105" s="1"/>
      <c r="Z105" s="1"/>
      <c r="AA105" s="1"/>
      <c r="AB105" s="70"/>
      <c r="AC105" s="70"/>
      <c r="AD105" s="70"/>
      <c r="AE105" s="70"/>
      <c r="AF105" s="70"/>
      <c r="AG105" s="70"/>
      <c r="AH105" s="70"/>
      <c r="AI105" s="70"/>
      <c r="AJ105" s="70"/>
    </row>
    <row r="106" spans="1:36" ht="15.75" hidden="1" customHeight="1">
      <c r="A106" s="1"/>
      <c r="B106" s="1"/>
      <c r="C106" s="1"/>
      <c r="D106" s="1"/>
      <c r="E106" s="1"/>
      <c r="F106" s="11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16"/>
      <c r="S106" s="1"/>
      <c r="T106" s="1"/>
      <c r="U106" s="1"/>
      <c r="V106" s="1"/>
      <c r="W106" s="1"/>
      <c r="X106" s="1"/>
      <c r="Y106" s="1"/>
      <c r="Z106" s="1"/>
      <c r="AA106" s="1"/>
      <c r="AB106" s="70"/>
      <c r="AC106" s="70"/>
      <c r="AD106" s="70"/>
      <c r="AE106" s="70"/>
      <c r="AF106" s="70"/>
      <c r="AG106" s="70"/>
      <c r="AH106" s="70"/>
      <c r="AI106" s="70"/>
      <c r="AJ106" s="70"/>
    </row>
    <row r="107" spans="1:36" ht="15.75" hidden="1" customHeight="1">
      <c r="A107" s="1"/>
      <c r="B107" s="1"/>
      <c r="C107" s="1"/>
      <c r="D107" s="1"/>
      <c r="E107" s="1"/>
      <c r="F107" s="11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16"/>
      <c r="S107" s="1"/>
      <c r="T107" s="1"/>
      <c r="U107" s="1"/>
      <c r="V107" s="1"/>
      <c r="W107" s="1"/>
      <c r="X107" s="1"/>
      <c r="Y107" s="1"/>
      <c r="Z107" s="1"/>
      <c r="AA107" s="1"/>
      <c r="AB107" s="70"/>
      <c r="AC107" s="70"/>
      <c r="AD107" s="70"/>
      <c r="AE107" s="70"/>
      <c r="AF107" s="70"/>
      <c r="AG107" s="70"/>
      <c r="AH107" s="70"/>
      <c r="AI107" s="70"/>
      <c r="AJ107" s="70"/>
    </row>
    <row r="108" spans="1:36" ht="15.75" hidden="1" customHeight="1">
      <c r="A108" s="1"/>
      <c r="B108" s="1"/>
      <c r="C108" s="1"/>
      <c r="D108" s="1"/>
      <c r="E108" s="1"/>
      <c r="F108" s="11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16"/>
      <c r="S108" s="1"/>
      <c r="T108" s="1"/>
      <c r="U108" s="1"/>
      <c r="V108" s="1"/>
      <c r="W108" s="1"/>
      <c r="X108" s="1"/>
      <c r="Y108" s="1"/>
      <c r="Z108" s="1"/>
      <c r="AA108" s="1"/>
      <c r="AB108" s="70"/>
      <c r="AC108" s="70"/>
      <c r="AD108" s="70"/>
      <c r="AE108" s="70"/>
      <c r="AF108" s="70"/>
      <c r="AG108" s="70"/>
      <c r="AH108" s="70"/>
      <c r="AI108" s="70"/>
      <c r="AJ108" s="70"/>
    </row>
    <row r="109" spans="1:36" ht="15.75" hidden="1" customHeight="1">
      <c r="A109" s="1"/>
      <c r="B109" s="1"/>
      <c r="C109" s="1"/>
      <c r="D109" s="1"/>
      <c r="E109" s="1"/>
      <c r="F109" s="11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16"/>
      <c r="S109" s="1"/>
      <c r="T109" s="1"/>
      <c r="U109" s="1"/>
      <c r="V109" s="1"/>
      <c r="W109" s="1"/>
      <c r="X109" s="1"/>
      <c r="Y109" s="1"/>
      <c r="Z109" s="1"/>
      <c r="AA109" s="1"/>
      <c r="AB109" s="70"/>
      <c r="AC109" s="70"/>
      <c r="AD109" s="70"/>
      <c r="AE109" s="70"/>
      <c r="AF109" s="70"/>
      <c r="AG109" s="70"/>
      <c r="AH109" s="70"/>
      <c r="AI109" s="70"/>
      <c r="AJ109" s="70"/>
    </row>
    <row r="110" spans="1:36" ht="15.75" hidden="1" customHeight="1">
      <c r="A110" s="1"/>
      <c r="B110" s="1"/>
      <c r="C110" s="1"/>
      <c r="D110" s="1"/>
      <c r="E110" s="1"/>
      <c r="F110" s="11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16"/>
      <c r="S110" s="1"/>
      <c r="T110" s="1"/>
      <c r="U110" s="1"/>
      <c r="V110" s="1"/>
      <c r="W110" s="1"/>
      <c r="X110" s="1"/>
      <c r="Y110" s="1"/>
      <c r="Z110" s="1"/>
      <c r="AA110" s="1"/>
      <c r="AB110" s="70"/>
      <c r="AC110" s="70"/>
      <c r="AD110" s="70"/>
      <c r="AE110" s="70"/>
      <c r="AF110" s="70"/>
      <c r="AG110" s="70"/>
      <c r="AH110" s="70"/>
      <c r="AI110" s="70"/>
      <c r="AJ110" s="70"/>
    </row>
    <row r="111" spans="1:36" ht="15.75" hidden="1" customHeight="1">
      <c r="A111" s="1"/>
      <c r="B111" s="1"/>
      <c r="C111" s="1"/>
      <c r="D111" s="1"/>
      <c r="E111" s="1"/>
      <c r="F111" s="11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16"/>
      <c r="S111" s="1"/>
      <c r="T111" s="1"/>
      <c r="U111" s="1"/>
      <c r="V111" s="1"/>
      <c r="W111" s="1"/>
      <c r="X111" s="1"/>
      <c r="Y111" s="1"/>
      <c r="Z111" s="1"/>
      <c r="AA111" s="1"/>
      <c r="AB111" s="70"/>
      <c r="AC111" s="70"/>
      <c r="AD111" s="70"/>
      <c r="AE111" s="70"/>
      <c r="AF111" s="70"/>
      <c r="AG111" s="70"/>
      <c r="AH111" s="70"/>
      <c r="AI111" s="70"/>
      <c r="AJ111" s="70"/>
    </row>
    <row r="112" spans="1:36" ht="15.75" hidden="1" customHeight="1">
      <c r="A112" s="1"/>
      <c r="B112" s="1"/>
      <c r="C112" s="1"/>
      <c r="D112" s="1"/>
      <c r="E112" s="1"/>
      <c r="F112" s="11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16"/>
      <c r="S112" s="1"/>
      <c r="T112" s="1"/>
      <c r="U112" s="1"/>
      <c r="V112" s="1"/>
      <c r="W112" s="1"/>
      <c r="X112" s="1"/>
      <c r="Y112" s="1"/>
      <c r="Z112" s="1"/>
      <c r="AA112" s="1"/>
      <c r="AB112" s="70"/>
      <c r="AC112" s="70"/>
      <c r="AD112" s="70"/>
      <c r="AE112" s="70"/>
      <c r="AF112" s="70"/>
      <c r="AG112" s="70"/>
      <c r="AH112" s="70"/>
      <c r="AI112" s="70"/>
      <c r="AJ112" s="70"/>
    </row>
    <row r="113" spans="1:36" ht="15.75" hidden="1" customHeight="1">
      <c r="A113" s="1"/>
      <c r="B113" s="1"/>
      <c r="C113" s="1"/>
      <c r="D113" s="1"/>
      <c r="E113" s="1"/>
      <c r="F113" s="11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16"/>
      <c r="S113" s="1"/>
      <c r="T113" s="1"/>
      <c r="U113" s="1"/>
      <c r="V113" s="1"/>
      <c r="W113" s="1"/>
      <c r="X113" s="1"/>
      <c r="Y113" s="1"/>
      <c r="Z113" s="1"/>
      <c r="AA113" s="1"/>
      <c r="AB113" s="70"/>
      <c r="AC113" s="70"/>
      <c r="AD113" s="70"/>
      <c r="AE113" s="70"/>
      <c r="AF113" s="70"/>
      <c r="AG113" s="70"/>
      <c r="AH113" s="70"/>
      <c r="AI113" s="70"/>
      <c r="AJ113" s="70"/>
    </row>
    <row r="114" spans="1:36" ht="15.75" hidden="1" customHeight="1">
      <c r="A114" s="1"/>
      <c r="B114" s="1"/>
      <c r="C114" s="1"/>
      <c r="D114" s="1"/>
      <c r="E114" s="1"/>
      <c r="F114" s="11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16"/>
      <c r="S114" s="1"/>
      <c r="T114" s="1"/>
      <c r="U114" s="1"/>
      <c r="V114" s="1"/>
      <c r="W114" s="1"/>
      <c r="X114" s="1"/>
      <c r="Y114" s="1"/>
      <c r="Z114" s="1"/>
      <c r="AA114" s="1"/>
      <c r="AB114" s="70"/>
      <c r="AC114" s="70"/>
      <c r="AD114" s="70"/>
      <c r="AE114" s="70"/>
      <c r="AF114" s="70"/>
      <c r="AG114" s="70"/>
      <c r="AH114" s="70"/>
      <c r="AI114" s="70"/>
      <c r="AJ114" s="70"/>
    </row>
    <row r="115" spans="1:36" ht="15.75" hidden="1" customHeight="1">
      <c r="A115" s="1"/>
      <c r="B115" s="1"/>
      <c r="C115" s="1"/>
      <c r="D115" s="1"/>
      <c r="E115" s="1"/>
      <c r="F115" s="1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6"/>
      <c r="S115" s="1"/>
      <c r="T115" s="1"/>
      <c r="U115" s="1"/>
      <c r="V115" s="1"/>
      <c r="W115" s="1"/>
      <c r="X115" s="1"/>
      <c r="Y115" s="1"/>
      <c r="Z115" s="1"/>
      <c r="AA115" s="1"/>
      <c r="AB115" s="70"/>
      <c r="AC115" s="70"/>
      <c r="AD115" s="70"/>
      <c r="AE115" s="70"/>
      <c r="AF115" s="70"/>
      <c r="AG115" s="70"/>
      <c r="AH115" s="70"/>
      <c r="AI115" s="70"/>
      <c r="AJ115" s="70"/>
    </row>
    <row r="116" spans="1:36" ht="15.75" hidden="1" customHeight="1">
      <c r="A116" s="1"/>
      <c r="B116" s="1"/>
      <c r="C116" s="1"/>
      <c r="D116" s="1"/>
      <c r="E116" s="1"/>
      <c r="F116" s="11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16"/>
      <c r="S116" s="1"/>
      <c r="T116" s="1"/>
      <c r="U116" s="1"/>
      <c r="V116" s="1"/>
      <c r="W116" s="1"/>
      <c r="X116" s="1"/>
      <c r="Y116" s="1"/>
      <c r="Z116" s="1"/>
      <c r="AA116" s="1"/>
      <c r="AB116" s="70"/>
      <c r="AC116" s="70"/>
      <c r="AD116" s="70"/>
      <c r="AE116" s="70"/>
      <c r="AF116" s="70"/>
      <c r="AG116" s="70"/>
      <c r="AH116" s="70"/>
      <c r="AI116" s="70"/>
      <c r="AJ116" s="70"/>
    </row>
    <row r="117" spans="1:36" ht="15.75" hidden="1" customHeight="1">
      <c r="A117" s="1"/>
      <c r="B117" s="1"/>
      <c r="C117" s="1"/>
      <c r="D117" s="1"/>
      <c r="E117" s="1"/>
      <c r="F117" s="11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16"/>
      <c r="S117" s="1"/>
      <c r="T117" s="1"/>
      <c r="U117" s="1"/>
      <c r="V117" s="1"/>
      <c r="W117" s="1"/>
      <c r="X117" s="1"/>
      <c r="Y117" s="1"/>
      <c r="Z117" s="1"/>
      <c r="AA117" s="1"/>
      <c r="AB117" s="70"/>
      <c r="AC117" s="70"/>
      <c r="AD117" s="70"/>
      <c r="AE117" s="70"/>
      <c r="AF117" s="70"/>
      <c r="AG117" s="70"/>
      <c r="AH117" s="70"/>
      <c r="AI117" s="70"/>
      <c r="AJ117" s="70"/>
    </row>
    <row r="118" spans="1:36" ht="15.75" hidden="1" customHeight="1">
      <c r="A118" s="1"/>
      <c r="B118" s="1"/>
      <c r="C118" s="1"/>
      <c r="D118" s="1"/>
      <c r="E118" s="1"/>
      <c r="F118" s="11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16"/>
      <c r="S118" s="1"/>
      <c r="T118" s="1"/>
      <c r="U118" s="1"/>
      <c r="V118" s="1"/>
      <c r="W118" s="1"/>
      <c r="X118" s="1"/>
      <c r="Y118" s="1"/>
      <c r="Z118" s="1"/>
      <c r="AA118" s="1"/>
      <c r="AB118" s="70"/>
      <c r="AC118" s="70"/>
      <c r="AD118" s="70"/>
      <c r="AE118" s="70"/>
      <c r="AF118" s="70"/>
      <c r="AG118" s="70"/>
      <c r="AH118" s="70"/>
      <c r="AI118" s="70"/>
      <c r="AJ118" s="70"/>
    </row>
    <row r="119" spans="1:36" ht="15.75" hidden="1" customHeight="1">
      <c r="A119" s="1"/>
      <c r="B119" s="1"/>
      <c r="C119" s="1"/>
      <c r="D119" s="1"/>
      <c r="E119" s="1"/>
      <c r="F119" s="11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16"/>
      <c r="S119" s="1"/>
      <c r="T119" s="1"/>
      <c r="U119" s="1"/>
      <c r="V119" s="1"/>
      <c r="W119" s="1"/>
      <c r="X119" s="1"/>
      <c r="Y119" s="1"/>
      <c r="Z119" s="1"/>
      <c r="AA119" s="1"/>
      <c r="AB119" s="70"/>
      <c r="AC119" s="70"/>
      <c r="AD119" s="70"/>
      <c r="AE119" s="70"/>
      <c r="AF119" s="70"/>
      <c r="AG119" s="70"/>
      <c r="AH119" s="70"/>
      <c r="AI119" s="70"/>
      <c r="AJ119" s="70"/>
    </row>
    <row r="120" spans="1:36" ht="15.75" hidden="1" customHeight="1">
      <c r="A120" s="1"/>
      <c r="B120" s="1"/>
      <c r="C120" s="1"/>
      <c r="D120" s="1"/>
      <c r="E120" s="1"/>
      <c r="F120" s="11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16"/>
      <c r="S120" s="1"/>
      <c r="T120" s="1"/>
      <c r="U120" s="1"/>
      <c r="V120" s="1"/>
      <c r="W120" s="1"/>
      <c r="X120" s="1"/>
      <c r="Y120" s="1"/>
      <c r="Z120" s="1"/>
      <c r="AA120" s="1"/>
      <c r="AB120" s="70"/>
      <c r="AC120" s="70"/>
      <c r="AD120" s="70"/>
      <c r="AE120" s="70"/>
      <c r="AF120" s="70"/>
      <c r="AG120" s="70"/>
      <c r="AH120" s="70"/>
      <c r="AI120" s="70"/>
      <c r="AJ120" s="70"/>
    </row>
    <row r="121" spans="1:36" ht="15.75" hidden="1" customHeight="1">
      <c r="A121" s="1"/>
      <c r="B121" s="1"/>
      <c r="C121" s="1"/>
      <c r="D121" s="1"/>
      <c r="E121" s="1"/>
      <c r="F121" s="11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16"/>
      <c r="S121" s="1"/>
      <c r="T121" s="1"/>
      <c r="U121" s="1"/>
      <c r="V121" s="1"/>
      <c r="W121" s="1"/>
      <c r="X121" s="1"/>
      <c r="Y121" s="1"/>
      <c r="Z121" s="1"/>
      <c r="AA121" s="1"/>
      <c r="AB121" s="70"/>
      <c r="AC121" s="70"/>
      <c r="AD121" s="70"/>
      <c r="AE121" s="70"/>
      <c r="AF121" s="70"/>
      <c r="AG121" s="70"/>
      <c r="AH121" s="70"/>
      <c r="AI121" s="70"/>
      <c r="AJ121" s="70"/>
    </row>
    <row r="122" spans="1:36" ht="15.75" hidden="1" customHeight="1">
      <c r="A122" s="1"/>
      <c r="B122" s="1"/>
      <c r="C122" s="1"/>
      <c r="D122" s="1"/>
      <c r="E122" s="1"/>
      <c r="F122" s="11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16"/>
      <c r="S122" s="1"/>
      <c r="T122" s="1"/>
      <c r="U122" s="1"/>
      <c r="V122" s="1"/>
      <c r="W122" s="1"/>
      <c r="X122" s="1"/>
      <c r="Y122" s="1"/>
      <c r="Z122" s="1"/>
      <c r="AA122" s="1"/>
      <c r="AB122" s="70"/>
      <c r="AC122" s="70"/>
      <c r="AD122" s="70"/>
      <c r="AE122" s="70"/>
      <c r="AF122" s="70"/>
      <c r="AG122" s="70"/>
      <c r="AH122" s="70"/>
      <c r="AI122" s="70"/>
      <c r="AJ122" s="70"/>
    </row>
    <row r="123" spans="1:36" ht="15.75" hidden="1" customHeight="1">
      <c r="A123" s="1"/>
      <c r="B123" s="1"/>
      <c r="C123" s="1"/>
      <c r="D123" s="1"/>
      <c r="E123" s="1"/>
      <c r="F123" s="11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16"/>
      <c r="S123" s="1"/>
      <c r="T123" s="1"/>
      <c r="U123" s="1"/>
      <c r="V123" s="1"/>
      <c r="W123" s="1"/>
      <c r="X123" s="1"/>
      <c r="Y123" s="1"/>
      <c r="Z123" s="1"/>
      <c r="AA123" s="1"/>
      <c r="AB123" s="70"/>
      <c r="AC123" s="70"/>
      <c r="AD123" s="70"/>
      <c r="AE123" s="70"/>
      <c r="AF123" s="70"/>
      <c r="AG123" s="70"/>
      <c r="AH123" s="70"/>
      <c r="AI123" s="70"/>
      <c r="AJ123" s="70"/>
    </row>
    <row r="124" spans="1:36" ht="15.75" hidden="1" customHeight="1">
      <c r="A124" s="1"/>
      <c r="B124" s="1"/>
      <c r="C124" s="1"/>
      <c r="D124" s="1"/>
      <c r="E124" s="1"/>
      <c r="F124" s="11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16"/>
      <c r="S124" s="1"/>
      <c r="T124" s="1"/>
      <c r="U124" s="1"/>
      <c r="V124" s="1"/>
      <c r="W124" s="1"/>
      <c r="X124" s="1"/>
      <c r="Y124" s="1"/>
      <c r="Z124" s="1"/>
      <c r="AA124" s="1"/>
      <c r="AB124" s="70"/>
      <c r="AC124" s="70"/>
      <c r="AD124" s="70"/>
      <c r="AE124" s="70"/>
      <c r="AF124" s="70"/>
      <c r="AG124" s="70"/>
      <c r="AH124" s="70"/>
      <c r="AI124" s="70"/>
      <c r="AJ124" s="70"/>
    </row>
    <row r="125" spans="1:36" ht="15.75" hidden="1" customHeight="1">
      <c r="A125" s="1"/>
      <c r="B125" s="1"/>
      <c r="C125" s="1"/>
      <c r="D125" s="1"/>
      <c r="E125" s="1"/>
      <c r="F125" s="11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16"/>
      <c r="S125" s="1"/>
      <c r="T125" s="1"/>
      <c r="U125" s="1"/>
      <c r="V125" s="1"/>
      <c r="W125" s="1"/>
      <c r="X125" s="1"/>
      <c r="Y125" s="1"/>
      <c r="Z125" s="1"/>
      <c r="AA125" s="1"/>
      <c r="AB125" s="70"/>
      <c r="AC125" s="70"/>
      <c r="AD125" s="70"/>
      <c r="AE125" s="70"/>
      <c r="AF125" s="70"/>
      <c r="AG125" s="70"/>
      <c r="AH125" s="70"/>
      <c r="AI125" s="70"/>
      <c r="AJ125" s="70"/>
    </row>
    <row r="126" spans="1:36" ht="15.75" hidden="1" customHeight="1">
      <c r="A126" s="1"/>
      <c r="B126" s="1"/>
      <c r="C126" s="1"/>
      <c r="D126" s="1"/>
      <c r="E126" s="1"/>
      <c r="F126" s="11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16"/>
      <c r="S126" s="1"/>
      <c r="T126" s="1"/>
      <c r="U126" s="1"/>
      <c r="V126" s="1"/>
      <c r="W126" s="1"/>
      <c r="X126" s="1"/>
      <c r="Y126" s="1"/>
      <c r="Z126" s="1"/>
      <c r="AA126" s="1"/>
      <c r="AB126" s="70"/>
      <c r="AC126" s="70"/>
      <c r="AD126" s="70"/>
      <c r="AE126" s="70"/>
      <c r="AF126" s="70"/>
      <c r="AG126" s="70"/>
      <c r="AH126" s="70"/>
      <c r="AI126" s="70"/>
      <c r="AJ126" s="70"/>
    </row>
    <row r="127" spans="1:36" ht="15.75" hidden="1" customHeight="1">
      <c r="A127" s="1"/>
      <c r="B127" s="1"/>
      <c r="C127" s="1"/>
      <c r="D127" s="1"/>
      <c r="E127" s="1"/>
      <c r="F127" s="11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16"/>
      <c r="S127" s="1"/>
      <c r="T127" s="1"/>
      <c r="U127" s="1"/>
      <c r="V127" s="1"/>
      <c r="W127" s="1"/>
      <c r="X127" s="1"/>
      <c r="Y127" s="1"/>
      <c r="Z127" s="1"/>
      <c r="AA127" s="1"/>
      <c r="AB127" s="70"/>
      <c r="AC127" s="70"/>
      <c r="AD127" s="70"/>
      <c r="AE127" s="70"/>
      <c r="AF127" s="70"/>
      <c r="AG127" s="70"/>
      <c r="AH127" s="70"/>
      <c r="AI127" s="70"/>
      <c r="AJ127" s="70"/>
    </row>
    <row r="128" spans="1:36" ht="15.75" hidden="1" customHeight="1">
      <c r="A128" s="1"/>
      <c r="B128" s="1"/>
      <c r="C128" s="1"/>
      <c r="D128" s="1"/>
      <c r="E128" s="1"/>
      <c r="F128" s="11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16"/>
      <c r="S128" s="1"/>
      <c r="T128" s="1"/>
      <c r="U128" s="1"/>
      <c r="V128" s="1"/>
      <c r="W128" s="1"/>
      <c r="X128" s="1"/>
      <c r="Y128" s="1"/>
      <c r="Z128" s="1"/>
      <c r="AA128" s="1"/>
      <c r="AB128" s="70"/>
      <c r="AC128" s="70"/>
      <c r="AD128" s="70"/>
      <c r="AE128" s="70"/>
      <c r="AF128" s="70"/>
      <c r="AG128" s="70"/>
      <c r="AH128" s="70"/>
      <c r="AI128" s="70"/>
      <c r="AJ128" s="70"/>
    </row>
    <row r="129" spans="1:36" ht="15.75" hidden="1" customHeight="1">
      <c r="A129" s="1"/>
      <c r="B129" s="1"/>
      <c r="C129" s="1"/>
      <c r="D129" s="1"/>
      <c r="E129" s="1"/>
      <c r="F129" s="11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16"/>
      <c r="S129" s="1"/>
      <c r="T129" s="1"/>
      <c r="U129" s="1"/>
      <c r="V129" s="1"/>
      <c r="W129" s="1"/>
      <c r="X129" s="1"/>
      <c r="Y129" s="1"/>
      <c r="Z129" s="1"/>
      <c r="AA129" s="1"/>
      <c r="AB129" s="70"/>
      <c r="AC129" s="70"/>
      <c r="AD129" s="70"/>
      <c r="AE129" s="70"/>
      <c r="AF129" s="70"/>
      <c r="AG129" s="70"/>
      <c r="AH129" s="70"/>
      <c r="AI129" s="70"/>
      <c r="AJ129" s="70"/>
    </row>
    <row r="130" spans="1:36" ht="15.75" hidden="1" customHeight="1">
      <c r="A130" s="1"/>
      <c r="B130" s="1"/>
      <c r="C130" s="1"/>
      <c r="D130" s="1"/>
      <c r="E130" s="1"/>
      <c r="F130" s="11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16"/>
      <c r="S130" s="1"/>
      <c r="T130" s="1"/>
      <c r="U130" s="1"/>
      <c r="V130" s="1"/>
      <c r="W130" s="1"/>
      <c r="X130" s="1"/>
      <c r="Y130" s="1"/>
      <c r="Z130" s="1"/>
      <c r="AA130" s="1"/>
      <c r="AB130" s="70"/>
      <c r="AC130" s="70"/>
      <c r="AD130" s="70"/>
      <c r="AE130" s="70"/>
      <c r="AF130" s="70"/>
      <c r="AG130" s="70"/>
      <c r="AH130" s="70"/>
      <c r="AI130" s="70"/>
      <c r="AJ130" s="70"/>
    </row>
    <row r="131" spans="1:36" ht="15.75" hidden="1" customHeight="1">
      <c r="A131" s="1"/>
      <c r="B131" s="1"/>
      <c r="C131" s="1"/>
      <c r="D131" s="1"/>
      <c r="E131" s="1"/>
      <c r="F131" s="11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16"/>
      <c r="S131" s="1"/>
      <c r="T131" s="1"/>
      <c r="U131" s="1"/>
      <c r="V131" s="1"/>
      <c r="W131" s="1"/>
      <c r="X131" s="1"/>
      <c r="Y131" s="1"/>
      <c r="Z131" s="1"/>
      <c r="AA131" s="1"/>
      <c r="AB131" s="70"/>
      <c r="AC131" s="70"/>
      <c r="AD131" s="70"/>
      <c r="AE131" s="70"/>
      <c r="AF131" s="70"/>
      <c r="AG131" s="70"/>
      <c r="AH131" s="70"/>
      <c r="AI131" s="70"/>
      <c r="AJ131" s="70"/>
    </row>
    <row r="132" spans="1:36" ht="15.75" hidden="1" customHeight="1">
      <c r="A132" s="1"/>
      <c r="B132" s="1"/>
      <c r="C132" s="1"/>
      <c r="D132" s="1"/>
      <c r="E132" s="1"/>
      <c r="F132" s="11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16"/>
      <c r="S132" s="1"/>
      <c r="T132" s="1"/>
      <c r="U132" s="1"/>
      <c r="V132" s="1"/>
      <c r="W132" s="1"/>
      <c r="X132" s="1"/>
      <c r="Y132" s="1"/>
      <c r="Z132" s="1"/>
      <c r="AA132" s="1"/>
      <c r="AB132" s="70"/>
      <c r="AC132" s="70"/>
      <c r="AD132" s="70"/>
      <c r="AE132" s="70"/>
      <c r="AF132" s="70"/>
      <c r="AG132" s="70"/>
      <c r="AH132" s="70"/>
      <c r="AI132" s="70"/>
      <c r="AJ132" s="70"/>
    </row>
    <row r="133" spans="1:36" ht="15.75" hidden="1" customHeight="1">
      <c r="A133" s="1"/>
      <c r="B133" s="1"/>
      <c r="C133" s="1"/>
      <c r="D133" s="1"/>
      <c r="E133" s="1"/>
      <c r="F133" s="11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16"/>
      <c r="S133" s="1"/>
      <c r="T133" s="1"/>
      <c r="U133" s="1"/>
      <c r="V133" s="1"/>
      <c r="W133" s="1"/>
      <c r="X133" s="1"/>
      <c r="Y133" s="1"/>
      <c r="Z133" s="1"/>
      <c r="AA133" s="1"/>
      <c r="AB133" s="70"/>
      <c r="AC133" s="70"/>
      <c r="AD133" s="70"/>
      <c r="AE133" s="70"/>
      <c r="AF133" s="70"/>
      <c r="AG133" s="70"/>
      <c r="AH133" s="70"/>
      <c r="AI133" s="70"/>
      <c r="AJ133" s="70"/>
    </row>
    <row r="134" spans="1:36" ht="15.75" hidden="1" customHeight="1">
      <c r="A134" s="1"/>
      <c r="B134" s="1"/>
      <c r="C134" s="1"/>
      <c r="D134" s="1"/>
      <c r="E134" s="1"/>
      <c r="F134" s="11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16"/>
      <c r="S134" s="1"/>
      <c r="T134" s="1"/>
      <c r="U134" s="1"/>
      <c r="V134" s="1"/>
      <c r="W134" s="1"/>
      <c r="X134" s="1"/>
      <c r="Y134" s="1"/>
      <c r="Z134" s="1"/>
      <c r="AA134" s="1"/>
      <c r="AB134" s="70"/>
      <c r="AC134" s="70"/>
      <c r="AD134" s="70"/>
      <c r="AE134" s="70"/>
      <c r="AF134" s="70"/>
      <c r="AG134" s="70"/>
      <c r="AH134" s="70"/>
      <c r="AI134" s="70"/>
      <c r="AJ134" s="70"/>
    </row>
    <row r="135" spans="1:36" ht="15.75" hidden="1" customHeight="1">
      <c r="A135" s="1"/>
      <c r="B135" s="1"/>
      <c r="C135" s="1"/>
      <c r="D135" s="1"/>
      <c r="E135" s="1"/>
      <c r="F135" s="11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16"/>
      <c r="S135" s="1"/>
      <c r="T135" s="1"/>
      <c r="U135" s="1"/>
      <c r="V135" s="1"/>
      <c r="W135" s="1"/>
      <c r="X135" s="1"/>
      <c r="Y135" s="1"/>
      <c r="Z135" s="1"/>
      <c r="AA135" s="1"/>
      <c r="AB135" s="70"/>
      <c r="AC135" s="70"/>
      <c r="AD135" s="70"/>
      <c r="AE135" s="70"/>
      <c r="AF135" s="70"/>
      <c r="AG135" s="70"/>
      <c r="AH135" s="70"/>
      <c r="AI135" s="70"/>
      <c r="AJ135" s="70"/>
    </row>
    <row r="136" spans="1:36" ht="15.75" hidden="1" customHeight="1">
      <c r="A136" s="1"/>
      <c r="B136" s="1"/>
      <c r="C136" s="1"/>
      <c r="D136" s="1"/>
      <c r="E136" s="1"/>
      <c r="F136" s="11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16"/>
      <c r="S136" s="1"/>
      <c r="T136" s="1"/>
      <c r="U136" s="1"/>
      <c r="V136" s="1"/>
      <c r="W136" s="1"/>
      <c r="X136" s="1"/>
      <c r="Y136" s="1"/>
      <c r="Z136" s="1"/>
      <c r="AA136" s="1"/>
      <c r="AB136" s="70"/>
      <c r="AC136" s="70"/>
      <c r="AD136" s="70"/>
      <c r="AE136" s="70"/>
      <c r="AF136" s="70"/>
      <c r="AG136" s="70"/>
      <c r="AH136" s="70"/>
      <c r="AI136" s="70"/>
      <c r="AJ136" s="70"/>
    </row>
    <row r="137" spans="1:36" ht="15.75" hidden="1" customHeight="1">
      <c r="A137" s="1"/>
      <c r="B137" s="1"/>
      <c r="C137" s="1"/>
      <c r="D137" s="1"/>
      <c r="E137" s="1"/>
      <c r="F137" s="11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16"/>
      <c r="S137" s="1"/>
      <c r="T137" s="1"/>
      <c r="U137" s="1"/>
      <c r="V137" s="1"/>
      <c r="W137" s="1"/>
      <c r="X137" s="1"/>
      <c r="Y137" s="1"/>
      <c r="Z137" s="1"/>
      <c r="AA137" s="1"/>
      <c r="AB137" s="70"/>
      <c r="AC137" s="70"/>
      <c r="AD137" s="70"/>
      <c r="AE137" s="70"/>
      <c r="AF137" s="70"/>
      <c r="AG137" s="70"/>
      <c r="AH137" s="70"/>
      <c r="AI137" s="70"/>
      <c r="AJ137" s="70"/>
    </row>
    <row r="138" spans="1:36" ht="15.75" hidden="1" customHeight="1">
      <c r="A138" s="1"/>
      <c r="B138" s="1"/>
      <c r="C138" s="1"/>
      <c r="D138" s="1"/>
      <c r="E138" s="1"/>
      <c r="F138" s="11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16"/>
      <c r="S138" s="1"/>
      <c r="T138" s="1"/>
      <c r="U138" s="1"/>
      <c r="V138" s="1"/>
      <c r="W138" s="1"/>
      <c r="X138" s="1"/>
      <c r="Y138" s="1"/>
      <c r="Z138" s="1"/>
      <c r="AA138" s="1"/>
      <c r="AB138" s="70"/>
      <c r="AC138" s="70"/>
      <c r="AD138" s="70"/>
      <c r="AE138" s="70"/>
      <c r="AF138" s="70"/>
      <c r="AG138" s="70"/>
      <c r="AH138" s="70"/>
      <c r="AI138" s="70"/>
      <c r="AJ138" s="70"/>
    </row>
    <row r="139" spans="1:36" ht="15.75" hidden="1" customHeight="1">
      <c r="A139" s="1"/>
      <c r="B139" s="1"/>
      <c r="C139" s="1"/>
      <c r="D139" s="1"/>
      <c r="E139" s="1"/>
      <c r="F139" s="11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16"/>
      <c r="S139" s="1"/>
      <c r="T139" s="1"/>
      <c r="U139" s="1"/>
      <c r="V139" s="1"/>
      <c r="W139" s="1"/>
      <c r="X139" s="1"/>
      <c r="Y139" s="1"/>
      <c r="Z139" s="1"/>
      <c r="AA139" s="1"/>
      <c r="AB139" s="70"/>
      <c r="AC139" s="70"/>
      <c r="AD139" s="70"/>
      <c r="AE139" s="70"/>
      <c r="AF139" s="70"/>
      <c r="AG139" s="70"/>
      <c r="AH139" s="70"/>
      <c r="AI139" s="70"/>
      <c r="AJ139" s="70"/>
    </row>
    <row r="140" spans="1:36" ht="15.75" hidden="1" customHeight="1">
      <c r="A140" s="1"/>
      <c r="B140" s="1"/>
      <c r="C140" s="1"/>
      <c r="D140" s="1"/>
      <c r="E140" s="1"/>
      <c r="F140" s="11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16"/>
      <c r="S140" s="1"/>
      <c r="T140" s="1"/>
      <c r="U140" s="1"/>
      <c r="V140" s="1"/>
      <c r="W140" s="1"/>
      <c r="X140" s="1"/>
      <c r="Y140" s="1"/>
      <c r="Z140" s="1"/>
      <c r="AA140" s="1"/>
      <c r="AB140" s="70"/>
      <c r="AC140" s="70"/>
      <c r="AD140" s="70"/>
      <c r="AE140" s="70"/>
      <c r="AF140" s="70"/>
      <c r="AG140" s="70"/>
      <c r="AH140" s="70"/>
      <c r="AI140" s="70"/>
      <c r="AJ140" s="70"/>
    </row>
    <row r="141" spans="1:36" ht="15.75" hidden="1" customHeight="1">
      <c r="A141" s="1"/>
      <c r="B141" s="1"/>
      <c r="C141" s="1"/>
      <c r="D141" s="1"/>
      <c r="E141" s="1"/>
      <c r="F141" s="11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16"/>
      <c r="S141" s="1"/>
      <c r="T141" s="1"/>
      <c r="U141" s="1"/>
      <c r="V141" s="1"/>
      <c r="W141" s="1"/>
      <c r="X141" s="1"/>
      <c r="Y141" s="1"/>
      <c r="Z141" s="1"/>
      <c r="AA141" s="1"/>
      <c r="AB141" s="70"/>
      <c r="AC141" s="70"/>
      <c r="AD141" s="70"/>
      <c r="AE141" s="70"/>
      <c r="AF141" s="70"/>
      <c r="AG141" s="70"/>
      <c r="AH141" s="70"/>
      <c r="AI141" s="70"/>
      <c r="AJ141" s="70"/>
    </row>
    <row r="142" spans="1:36" ht="15.75" hidden="1" customHeight="1">
      <c r="A142" s="1"/>
      <c r="B142" s="1"/>
      <c r="C142" s="1"/>
      <c r="D142" s="1"/>
      <c r="E142" s="1"/>
      <c r="F142" s="11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16"/>
      <c r="S142" s="1"/>
      <c r="T142" s="1"/>
      <c r="U142" s="1"/>
      <c r="V142" s="1"/>
      <c r="W142" s="1"/>
      <c r="X142" s="1"/>
      <c r="Y142" s="1"/>
      <c r="Z142" s="1"/>
      <c r="AA142" s="1"/>
      <c r="AB142" s="70"/>
      <c r="AC142" s="70"/>
      <c r="AD142" s="70"/>
      <c r="AE142" s="70"/>
      <c r="AF142" s="70"/>
      <c r="AG142" s="70"/>
      <c r="AH142" s="70"/>
      <c r="AI142" s="70"/>
      <c r="AJ142" s="70"/>
    </row>
    <row r="143" spans="1:36" ht="15.75" hidden="1" customHeight="1">
      <c r="A143" s="1"/>
      <c r="B143" s="1"/>
      <c r="C143" s="1"/>
      <c r="D143" s="1"/>
      <c r="E143" s="1"/>
      <c r="F143" s="11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16"/>
      <c r="S143" s="1"/>
      <c r="T143" s="1"/>
      <c r="U143" s="1"/>
      <c r="V143" s="1"/>
      <c r="W143" s="1"/>
      <c r="X143" s="1"/>
      <c r="Y143" s="1"/>
      <c r="Z143" s="1"/>
      <c r="AA143" s="1"/>
      <c r="AB143" s="70"/>
      <c r="AC143" s="70"/>
      <c r="AD143" s="70"/>
      <c r="AE143" s="70"/>
      <c r="AF143" s="70"/>
      <c r="AG143" s="70"/>
      <c r="AH143" s="70"/>
      <c r="AI143" s="70"/>
      <c r="AJ143" s="70"/>
    </row>
    <row r="144" spans="1:36" ht="15.75" hidden="1" customHeight="1">
      <c r="A144" s="1"/>
      <c r="B144" s="1"/>
      <c r="C144" s="1"/>
      <c r="D144" s="1"/>
      <c r="E144" s="1"/>
      <c r="F144" s="11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16"/>
      <c r="S144" s="1"/>
      <c r="T144" s="1"/>
      <c r="U144" s="1"/>
      <c r="V144" s="1"/>
      <c r="W144" s="1"/>
      <c r="X144" s="1"/>
      <c r="Y144" s="1"/>
      <c r="Z144" s="1"/>
      <c r="AA144" s="1"/>
      <c r="AB144" s="70"/>
      <c r="AC144" s="70"/>
      <c r="AD144" s="70"/>
      <c r="AE144" s="70"/>
      <c r="AF144" s="70"/>
      <c r="AG144" s="70"/>
      <c r="AH144" s="70"/>
      <c r="AI144" s="70"/>
      <c r="AJ144" s="70"/>
    </row>
    <row r="145" spans="1:36" ht="15.75" hidden="1" customHeight="1">
      <c r="A145" s="1"/>
      <c r="B145" s="1"/>
      <c r="C145" s="1"/>
      <c r="D145" s="1"/>
      <c r="E145" s="1"/>
      <c r="F145" s="11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16"/>
      <c r="S145" s="1"/>
      <c r="T145" s="1"/>
      <c r="U145" s="1"/>
      <c r="V145" s="1"/>
      <c r="W145" s="1"/>
      <c r="X145" s="1"/>
      <c r="Y145" s="1"/>
      <c r="Z145" s="1"/>
      <c r="AA145" s="1"/>
      <c r="AB145" s="70"/>
      <c r="AC145" s="70"/>
      <c r="AD145" s="70"/>
      <c r="AE145" s="70"/>
      <c r="AF145" s="70"/>
      <c r="AG145" s="70"/>
      <c r="AH145" s="70"/>
      <c r="AI145" s="70"/>
      <c r="AJ145" s="70"/>
    </row>
    <row r="146" spans="1:36" ht="15.75" hidden="1" customHeight="1">
      <c r="A146" s="1"/>
      <c r="B146" s="1"/>
      <c r="C146" s="1"/>
      <c r="D146" s="1"/>
      <c r="E146" s="1"/>
      <c r="F146" s="11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16"/>
      <c r="S146" s="1"/>
      <c r="T146" s="1"/>
      <c r="U146" s="1"/>
      <c r="V146" s="1"/>
      <c r="W146" s="1"/>
      <c r="X146" s="1"/>
      <c r="Y146" s="1"/>
      <c r="Z146" s="1"/>
      <c r="AA146" s="1"/>
      <c r="AB146" s="70"/>
      <c r="AC146" s="70"/>
      <c r="AD146" s="70"/>
      <c r="AE146" s="70"/>
      <c r="AF146" s="70"/>
      <c r="AG146" s="70"/>
      <c r="AH146" s="70"/>
      <c r="AI146" s="70"/>
      <c r="AJ146" s="70"/>
    </row>
    <row r="147" spans="1:36" ht="15.75" hidden="1" customHeight="1">
      <c r="A147" s="1"/>
      <c r="B147" s="1"/>
      <c r="C147" s="1"/>
      <c r="D147" s="1"/>
      <c r="E147" s="1"/>
      <c r="F147" s="11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16"/>
      <c r="S147" s="1"/>
      <c r="T147" s="1"/>
      <c r="U147" s="1"/>
      <c r="V147" s="1"/>
      <c r="W147" s="1"/>
      <c r="X147" s="1"/>
      <c r="Y147" s="1"/>
      <c r="Z147" s="1"/>
      <c r="AA147" s="1"/>
      <c r="AB147" s="70"/>
      <c r="AC147" s="70"/>
      <c r="AD147" s="70"/>
      <c r="AE147" s="70"/>
      <c r="AF147" s="70"/>
      <c r="AG147" s="70"/>
      <c r="AH147" s="70"/>
      <c r="AI147" s="70"/>
      <c r="AJ147" s="70"/>
    </row>
    <row r="148" spans="1:36" ht="15.75" hidden="1" customHeight="1">
      <c r="A148" s="1"/>
      <c r="B148" s="1"/>
      <c r="C148" s="1"/>
      <c r="D148" s="1"/>
      <c r="E148" s="1"/>
      <c r="F148" s="11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16"/>
      <c r="S148" s="1"/>
      <c r="T148" s="1"/>
      <c r="U148" s="1"/>
      <c r="V148" s="1"/>
      <c r="W148" s="1"/>
      <c r="X148" s="1"/>
      <c r="Y148" s="1"/>
      <c r="Z148" s="1"/>
      <c r="AA148" s="1"/>
      <c r="AB148" s="70"/>
      <c r="AC148" s="70"/>
      <c r="AD148" s="70"/>
      <c r="AE148" s="70"/>
      <c r="AF148" s="70"/>
      <c r="AG148" s="70"/>
      <c r="AH148" s="70"/>
      <c r="AI148" s="70"/>
      <c r="AJ148" s="70"/>
    </row>
    <row r="149" spans="1:36" ht="15.75" hidden="1" customHeight="1">
      <c r="A149" s="1"/>
      <c r="B149" s="1"/>
      <c r="C149" s="1"/>
      <c r="D149" s="1"/>
      <c r="E149" s="1"/>
      <c r="F149" s="11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16"/>
      <c r="S149" s="1"/>
      <c r="T149" s="1"/>
      <c r="U149" s="1"/>
      <c r="V149" s="1"/>
      <c r="W149" s="1"/>
      <c r="X149" s="1"/>
      <c r="Y149" s="1"/>
      <c r="Z149" s="1"/>
      <c r="AA149" s="1"/>
      <c r="AB149" s="70"/>
      <c r="AC149" s="70"/>
      <c r="AD149" s="70"/>
      <c r="AE149" s="70"/>
      <c r="AF149" s="70"/>
      <c r="AG149" s="70"/>
      <c r="AH149" s="70"/>
      <c r="AI149" s="70"/>
      <c r="AJ149" s="70"/>
    </row>
    <row r="150" spans="1:36" ht="15.75" hidden="1" customHeight="1">
      <c r="A150" s="1"/>
      <c r="B150" s="1"/>
      <c r="C150" s="1"/>
      <c r="D150" s="1"/>
      <c r="E150" s="1"/>
      <c r="F150" s="11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16"/>
      <c r="S150" s="1"/>
      <c r="T150" s="1"/>
      <c r="U150" s="1"/>
      <c r="V150" s="1"/>
      <c r="W150" s="1"/>
      <c r="X150" s="1"/>
      <c r="Y150" s="1"/>
      <c r="Z150" s="1"/>
      <c r="AA150" s="1"/>
      <c r="AB150" s="70"/>
      <c r="AC150" s="70"/>
      <c r="AD150" s="70"/>
      <c r="AE150" s="70"/>
      <c r="AF150" s="70"/>
      <c r="AG150" s="70"/>
      <c r="AH150" s="70"/>
      <c r="AI150" s="70"/>
      <c r="AJ150" s="70"/>
    </row>
    <row r="151" spans="1:36" ht="15.75" hidden="1" customHeight="1">
      <c r="A151" s="1"/>
      <c r="B151" s="1"/>
      <c r="C151" s="1"/>
      <c r="D151" s="1"/>
      <c r="E151" s="1"/>
      <c r="F151" s="11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16"/>
      <c r="S151" s="1"/>
      <c r="T151" s="1"/>
      <c r="U151" s="1"/>
      <c r="V151" s="1"/>
      <c r="W151" s="1"/>
      <c r="X151" s="1"/>
      <c r="Y151" s="1"/>
      <c r="Z151" s="1"/>
      <c r="AA151" s="1"/>
      <c r="AB151" s="70"/>
      <c r="AC151" s="70"/>
      <c r="AD151" s="70"/>
      <c r="AE151" s="70"/>
      <c r="AF151" s="70"/>
      <c r="AG151" s="70"/>
      <c r="AH151" s="70"/>
      <c r="AI151" s="70"/>
      <c r="AJ151" s="70"/>
    </row>
    <row r="152" spans="1:36" ht="15.75" hidden="1" customHeight="1">
      <c r="A152" s="1"/>
      <c r="B152" s="1"/>
      <c r="C152" s="1"/>
      <c r="D152" s="1"/>
      <c r="E152" s="1"/>
      <c r="F152" s="11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16"/>
      <c r="S152" s="1"/>
      <c r="T152" s="1"/>
      <c r="U152" s="1"/>
      <c r="V152" s="1"/>
      <c r="W152" s="1"/>
      <c r="X152" s="1"/>
      <c r="Y152" s="1"/>
      <c r="Z152" s="1"/>
      <c r="AA152" s="1"/>
      <c r="AB152" s="70"/>
      <c r="AC152" s="70"/>
      <c r="AD152" s="70"/>
      <c r="AE152" s="70"/>
      <c r="AF152" s="70"/>
      <c r="AG152" s="70"/>
      <c r="AH152" s="70"/>
      <c r="AI152" s="70"/>
      <c r="AJ152" s="70"/>
    </row>
    <row r="153" spans="1:36" ht="15.75" hidden="1" customHeight="1">
      <c r="A153" s="1"/>
      <c r="B153" s="1"/>
      <c r="C153" s="1"/>
      <c r="D153" s="1"/>
      <c r="E153" s="1"/>
      <c r="F153" s="11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16"/>
      <c r="S153" s="1"/>
      <c r="T153" s="1"/>
      <c r="U153" s="1"/>
      <c r="V153" s="1"/>
      <c r="W153" s="1"/>
      <c r="X153" s="1"/>
      <c r="Y153" s="1"/>
      <c r="Z153" s="1"/>
      <c r="AA153" s="1"/>
      <c r="AB153" s="70"/>
      <c r="AC153" s="70"/>
      <c r="AD153" s="70"/>
      <c r="AE153" s="70"/>
      <c r="AF153" s="70"/>
      <c r="AG153" s="70"/>
      <c r="AH153" s="70"/>
      <c r="AI153" s="70"/>
      <c r="AJ153" s="70"/>
    </row>
    <row r="154" spans="1:36" ht="15.75" hidden="1" customHeight="1">
      <c r="A154" s="1"/>
      <c r="B154" s="1"/>
      <c r="C154" s="1"/>
      <c r="D154" s="1"/>
      <c r="E154" s="1"/>
      <c r="F154" s="1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16"/>
      <c r="S154" s="1"/>
      <c r="T154" s="1"/>
      <c r="U154" s="1"/>
      <c r="V154" s="1"/>
      <c r="W154" s="1"/>
      <c r="X154" s="1"/>
      <c r="Y154" s="1"/>
      <c r="Z154" s="1"/>
      <c r="AA154" s="1"/>
      <c r="AB154" s="70"/>
      <c r="AC154" s="70"/>
      <c r="AD154" s="70"/>
      <c r="AE154" s="70"/>
      <c r="AF154" s="70"/>
      <c r="AG154" s="70"/>
      <c r="AH154" s="70"/>
      <c r="AI154" s="70"/>
      <c r="AJ154" s="70"/>
    </row>
    <row r="155" spans="1:36" ht="15.75" hidden="1" customHeight="1">
      <c r="A155" s="1"/>
      <c r="B155" s="1"/>
      <c r="C155" s="1"/>
      <c r="D155" s="1"/>
      <c r="E155" s="1"/>
      <c r="F155" s="11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16"/>
      <c r="S155" s="1"/>
      <c r="T155" s="1"/>
      <c r="U155" s="1"/>
      <c r="V155" s="1"/>
      <c r="W155" s="1"/>
      <c r="X155" s="1"/>
      <c r="Y155" s="1"/>
      <c r="Z155" s="1"/>
      <c r="AA155" s="1"/>
      <c r="AB155" s="70"/>
      <c r="AC155" s="70"/>
      <c r="AD155" s="70"/>
      <c r="AE155" s="70"/>
      <c r="AF155" s="70"/>
      <c r="AG155" s="70"/>
      <c r="AH155" s="70"/>
      <c r="AI155" s="70"/>
      <c r="AJ155" s="70"/>
    </row>
    <row r="156" spans="1:36" ht="15.75" hidden="1" customHeight="1">
      <c r="A156" s="1"/>
      <c r="B156" s="1"/>
      <c r="C156" s="1"/>
      <c r="D156" s="1"/>
      <c r="E156" s="1"/>
      <c r="F156" s="11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16"/>
      <c r="S156" s="1"/>
      <c r="T156" s="1"/>
      <c r="U156" s="1"/>
      <c r="V156" s="1"/>
      <c r="W156" s="1"/>
      <c r="X156" s="1"/>
      <c r="Y156" s="1"/>
      <c r="Z156" s="1"/>
      <c r="AA156" s="1"/>
      <c r="AB156" s="70"/>
      <c r="AC156" s="70"/>
      <c r="AD156" s="70"/>
      <c r="AE156" s="70"/>
      <c r="AF156" s="70"/>
      <c r="AG156" s="70"/>
      <c r="AH156" s="70"/>
      <c r="AI156" s="70"/>
      <c r="AJ156" s="70"/>
    </row>
    <row r="157" spans="1:36" ht="15.75" hidden="1" customHeight="1">
      <c r="A157" s="1"/>
      <c r="B157" s="1"/>
      <c r="C157" s="1"/>
      <c r="D157" s="1"/>
      <c r="E157" s="1"/>
      <c r="F157" s="11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16"/>
      <c r="S157" s="1"/>
      <c r="T157" s="1"/>
      <c r="U157" s="1"/>
      <c r="V157" s="1"/>
      <c r="W157" s="1"/>
      <c r="X157" s="1"/>
      <c r="Y157" s="1"/>
      <c r="Z157" s="1"/>
      <c r="AA157" s="1"/>
      <c r="AB157" s="70"/>
      <c r="AC157" s="70"/>
      <c r="AD157" s="70"/>
      <c r="AE157" s="70"/>
      <c r="AF157" s="70"/>
      <c r="AG157" s="70"/>
      <c r="AH157" s="70"/>
      <c r="AI157" s="70"/>
      <c r="AJ157" s="70"/>
    </row>
    <row r="158" spans="1:36" ht="15.75" hidden="1" customHeight="1">
      <c r="A158" s="1"/>
      <c r="B158" s="1"/>
      <c r="C158" s="1"/>
      <c r="D158" s="1"/>
      <c r="E158" s="1"/>
      <c r="F158" s="11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16"/>
      <c r="S158" s="1"/>
      <c r="T158" s="1"/>
      <c r="U158" s="1"/>
      <c r="V158" s="1"/>
      <c r="W158" s="1"/>
      <c r="X158" s="1"/>
      <c r="Y158" s="1"/>
      <c r="Z158" s="1"/>
      <c r="AA158" s="1"/>
      <c r="AB158" s="70"/>
      <c r="AC158" s="70"/>
      <c r="AD158" s="70"/>
      <c r="AE158" s="70"/>
      <c r="AF158" s="70"/>
      <c r="AG158" s="70"/>
      <c r="AH158" s="70"/>
      <c r="AI158" s="70"/>
      <c r="AJ158" s="70"/>
    </row>
    <row r="159" spans="1:36" ht="15.75" hidden="1" customHeight="1">
      <c r="A159" s="1"/>
      <c r="B159" s="1"/>
      <c r="C159" s="1"/>
      <c r="D159" s="1"/>
      <c r="E159" s="1"/>
      <c r="F159" s="11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16"/>
      <c r="S159" s="1"/>
      <c r="T159" s="1"/>
      <c r="U159" s="1"/>
      <c r="V159" s="1"/>
      <c r="W159" s="1"/>
      <c r="X159" s="1"/>
      <c r="Y159" s="1"/>
      <c r="Z159" s="1"/>
      <c r="AA159" s="1"/>
      <c r="AB159" s="70"/>
      <c r="AC159" s="70"/>
      <c r="AD159" s="70"/>
      <c r="AE159" s="70"/>
      <c r="AF159" s="70"/>
      <c r="AG159" s="70"/>
      <c r="AH159" s="70"/>
      <c r="AI159" s="70"/>
      <c r="AJ159" s="70"/>
    </row>
    <row r="160" spans="1:36" ht="15.75" hidden="1" customHeight="1">
      <c r="A160" s="1"/>
      <c r="B160" s="1"/>
      <c r="C160" s="1"/>
      <c r="D160" s="1"/>
      <c r="E160" s="1"/>
      <c r="F160" s="11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16"/>
      <c r="S160" s="1"/>
      <c r="T160" s="1"/>
      <c r="U160" s="1"/>
      <c r="V160" s="1"/>
      <c r="W160" s="1"/>
      <c r="X160" s="1"/>
      <c r="Y160" s="1"/>
      <c r="Z160" s="1"/>
      <c r="AA160" s="1"/>
      <c r="AB160" s="70"/>
      <c r="AC160" s="70"/>
      <c r="AD160" s="70"/>
      <c r="AE160" s="70"/>
      <c r="AF160" s="70"/>
      <c r="AG160" s="70"/>
      <c r="AH160" s="70"/>
      <c r="AI160" s="70"/>
      <c r="AJ160" s="70"/>
    </row>
    <row r="161" spans="1:36" ht="15.75" hidden="1" customHeight="1">
      <c r="A161" s="1"/>
      <c r="B161" s="1"/>
      <c r="C161" s="1"/>
      <c r="D161" s="1"/>
      <c r="E161" s="1"/>
      <c r="F161" s="11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16"/>
      <c r="S161" s="1"/>
      <c r="T161" s="1"/>
      <c r="U161" s="1"/>
      <c r="V161" s="1"/>
      <c r="W161" s="1"/>
      <c r="X161" s="1"/>
      <c r="Y161" s="1"/>
      <c r="Z161" s="1"/>
      <c r="AA161" s="1"/>
      <c r="AB161" s="70"/>
      <c r="AC161" s="70"/>
      <c r="AD161" s="70"/>
      <c r="AE161" s="70"/>
      <c r="AF161" s="70"/>
      <c r="AG161" s="70"/>
      <c r="AH161" s="70"/>
      <c r="AI161" s="70"/>
      <c r="AJ161" s="70"/>
    </row>
    <row r="162" spans="1:36" ht="15.75" hidden="1" customHeight="1">
      <c r="A162" s="1"/>
      <c r="B162" s="1"/>
      <c r="C162" s="1"/>
      <c r="D162" s="1"/>
      <c r="E162" s="1"/>
      <c r="F162" s="11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16"/>
      <c r="S162" s="1"/>
      <c r="T162" s="1"/>
      <c r="U162" s="1"/>
      <c r="V162" s="1"/>
      <c r="W162" s="1"/>
      <c r="X162" s="1"/>
      <c r="Y162" s="1"/>
      <c r="Z162" s="1"/>
      <c r="AA162" s="1"/>
      <c r="AB162" s="70"/>
      <c r="AC162" s="70"/>
      <c r="AD162" s="70"/>
      <c r="AE162" s="70"/>
      <c r="AF162" s="70"/>
      <c r="AG162" s="70"/>
      <c r="AH162" s="70"/>
      <c r="AI162" s="70"/>
      <c r="AJ162" s="70"/>
    </row>
    <row r="163" spans="1:36" ht="15.75" hidden="1" customHeight="1">
      <c r="A163" s="1"/>
      <c r="B163" s="1"/>
      <c r="C163" s="1"/>
      <c r="D163" s="1"/>
      <c r="E163" s="1"/>
      <c r="F163" s="11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16"/>
      <c r="S163" s="1"/>
      <c r="T163" s="1"/>
      <c r="U163" s="1"/>
      <c r="V163" s="1"/>
      <c r="W163" s="1"/>
      <c r="X163" s="1"/>
      <c r="Y163" s="1"/>
      <c r="Z163" s="1"/>
      <c r="AA163" s="1"/>
      <c r="AB163" s="70"/>
      <c r="AC163" s="70"/>
      <c r="AD163" s="70"/>
      <c r="AE163" s="70"/>
      <c r="AF163" s="70"/>
      <c r="AG163" s="70"/>
      <c r="AH163" s="70"/>
      <c r="AI163" s="70"/>
      <c r="AJ163" s="70"/>
    </row>
    <row r="164" spans="1:36" ht="15.75" hidden="1" customHeight="1">
      <c r="A164" s="1"/>
      <c r="B164" s="1"/>
      <c r="C164" s="1"/>
      <c r="D164" s="1"/>
      <c r="E164" s="1"/>
      <c r="F164" s="1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16"/>
      <c r="S164" s="1"/>
      <c r="T164" s="1"/>
      <c r="U164" s="1"/>
      <c r="V164" s="1"/>
      <c r="W164" s="1"/>
      <c r="X164" s="1"/>
      <c r="Y164" s="1"/>
      <c r="Z164" s="1"/>
      <c r="AA164" s="1"/>
      <c r="AB164" s="70"/>
      <c r="AC164" s="70"/>
      <c r="AD164" s="70"/>
      <c r="AE164" s="70"/>
      <c r="AF164" s="70"/>
      <c r="AG164" s="70"/>
      <c r="AH164" s="70"/>
      <c r="AI164" s="70"/>
      <c r="AJ164" s="70"/>
    </row>
    <row r="165" spans="1:36" ht="15.75" hidden="1" customHeight="1">
      <c r="A165" s="1"/>
      <c r="B165" s="1"/>
      <c r="C165" s="1"/>
      <c r="D165" s="1"/>
      <c r="E165" s="1"/>
      <c r="F165" s="1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16"/>
      <c r="S165" s="1"/>
      <c r="T165" s="1"/>
      <c r="U165" s="1"/>
      <c r="V165" s="1"/>
      <c r="W165" s="1"/>
      <c r="X165" s="1"/>
      <c r="Y165" s="1"/>
      <c r="Z165" s="1"/>
      <c r="AA165" s="1"/>
      <c r="AB165" s="70"/>
      <c r="AC165" s="70"/>
      <c r="AD165" s="70"/>
      <c r="AE165" s="70"/>
      <c r="AF165" s="70"/>
      <c r="AG165" s="70"/>
      <c r="AH165" s="70"/>
      <c r="AI165" s="70"/>
      <c r="AJ165" s="70"/>
    </row>
    <row r="166" spans="1:36" ht="15.75" hidden="1" customHeight="1">
      <c r="A166" s="1"/>
      <c r="B166" s="1"/>
      <c r="C166" s="1"/>
      <c r="D166" s="1"/>
      <c r="E166" s="1"/>
      <c r="F166" s="11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16"/>
      <c r="S166" s="1"/>
      <c r="T166" s="1"/>
      <c r="U166" s="1"/>
      <c r="V166" s="1"/>
      <c r="W166" s="1"/>
      <c r="X166" s="1"/>
      <c r="Y166" s="1"/>
      <c r="Z166" s="1"/>
      <c r="AA166" s="1"/>
      <c r="AB166" s="70"/>
      <c r="AC166" s="70"/>
      <c r="AD166" s="70"/>
      <c r="AE166" s="70"/>
      <c r="AF166" s="70"/>
      <c r="AG166" s="70"/>
      <c r="AH166" s="70"/>
      <c r="AI166" s="70"/>
      <c r="AJ166" s="70"/>
    </row>
    <row r="167" spans="1:36" ht="15.75" hidden="1" customHeight="1">
      <c r="A167" s="1"/>
      <c r="B167" s="1"/>
      <c r="C167" s="1"/>
      <c r="D167" s="1"/>
      <c r="E167" s="1"/>
      <c r="F167" s="1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16"/>
      <c r="S167" s="1"/>
      <c r="T167" s="1"/>
      <c r="U167" s="1"/>
      <c r="V167" s="1"/>
      <c r="W167" s="1"/>
      <c r="X167" s="1"/>
      <c r="Y167" s="1"/>
      <c r="Z167" s="1"/>
      <c r="AA167" s="1"/>
      <c r="AB167" s="70"/>
      <c r="AC167" s="70"/>
      <c r="AD167" s="70"/>
      <c r="AE167" s="70"/>
      <c r="AF167" s="70"/>
      <c r="AG167" s="70"/>
      <c r="AH167" s="70"/>
      <c r="AI167" s="70"/>
      <c r="AJ167" s="70"/>
    </row>
    <row r="168" spans="1:36" ht="15.75" hidden="1" customHeight="1">
      <c r="A168" s="1"/>
      <c r="B168" s="1"/>
      <c r="C168" s="1"/>
      <c r="D168" s="1"/>
      <c r="E168" s="1"/>
      <c r="F168" s="1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16"/>
      <c r="S168" s="1"/>
      <c r="T168" s="1"/>
      <c r="U168" s="1"/>
      <c r="V168" s="1"/>
      <c r="W168" s="1"/>
      <c r="X168" s="1"/>
      <c r="Y168" s="1"/>
      <c r="Z168" s="1"/>
      <c r="AA168" s="1"/>
      <c r="AB168" s="70"/>
      <c r="AC168" s="70"/>
      <c r="AD168" s="70"/>
      <c r="AE168" s="70"/>
      <c r="AF168" s="70"/>
      <c r="AG168" s="70"/>
      <c r="AH168" s="70"/>
      <c r="AI168" s="70"/>
      <c r="AJ168" s="70"/>
    </row>
    <row r="169" spans="1:36" ht="15.75" hidden="1" customHeight="1">
      <c r="A169" s="1"/>
      <c r="B169" s="1"/>
      <c r="C169" s="1"/>
      <c r="D169" s="1"/>
      <c r="E169" s="1"/>
      <c r="F169" s="11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16"/>
      <c r="S169" s="1"/>
      <c r="T169" s="1"/>
      <c r="U169" s="1"/>
      <c r="V169" s="1"/>
      <c r="W169" s="1"/>
      <c r="X169" s="1"/>
      <c r="Y169" s="1"/>
      <c r="Z169" s="1"/>
      <c r="AA169" s="1"/>
      <c r="AB169" s="70"/>
      <c r="AC169" s="70"/>
      <c r="AD169" s="70"/>
      <c r="AE169" s="70"/>
      <c r="AF169" s="70"/>
      <c r="AG169" s="70"/>
      <c r="AH169" s="70"/>
      <c r="AI169" s="70"/>
      <c r="AJ169" s="70"/>
    </row>
    <row r="170" spans="1:36" ht="15.75" hidden="1" customHeight="1">
      <c r="A170" s="1"/>
      <c r="B170" s="1"/>
      <c r="C170" s="1"/>
      <c r="D170" s="1"/>
      <c r="E170" s="1"/>
      <c r="F170" s="11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16"/>
      <c r="S170" s="1"/>
      <c r="T170" s="1"/>
      <c r="U170" s="1"/>
      <c r="V170" s="1"/>
      <c r="W170" s="1"/>
      <c r="X170" s="1"/>
      <c r="Y170" s="1"/>
      <c r="Z170" s="1"/>
      <c r="AA170" s="1"/>
      <c r="AB170" s="70"/>
      <c r="AC170" s="70"/>
      <c r="AD170" s="70"/>
      <c r="AE170" s="70"/>
      <c r="AF170" s="70"/>
      <c r="AG170" s="70"/>
      <c r="AH170" s="70"/>
      <c r="AI170" s="70"/>
      <c r="AJ170" s="70"/>
    </row>
    <row r="171" spans="1:36" ht="15.75" hidden="1" customHeight="1">
      <c r="A171" s="1"/>
      <c r="B171" s="1"/>
      <c r="C171" s="1"/>
      <c r="D171" s="1"/>
      <c r="E171" s="1"/>
      <c r="F171" s="11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16"/>
      <c r="S171" s="1"/>
      <c r="T171" s="1"/>
      <c r="U171" s="1"/>
      <c r="V171" s="1"/>
      <c r="W171" s="1"/>
      <c r="X171" s="1"/>
      <c r="Y171" s="1"/>
      <c r="Z171" s="1"/>
      <c r="AA171" s="1"/>
      <c r="AB171" s="70"/>
      <c r="AC171" s="70"/>
      <c r="AD171" s="70"/>
      <c r="AE171" s="70"/>
      <c r="AF171" s="70"/>
      <c r="AG171" s="70"/>
      <c r="AH171" s="70"/>
      <c r="AI171" s="70"/>
      <c r="AJ171" s="70"/>
    </row>
    <row r="172" spans="1:36" ht="15.75" hidden="1" customHeight="1">
      <c r="A172" s="1"/>
      <c r="B172" s="1"/>
      <c r="C172" s="1"/>
      <c r="D172" s="1"/>
      <c r="E172" s="1"/>
      <c r="F172" s="11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16"/>
      <c r="S172" s="1"/>
      <c r="T172" s="1"/>
      <c r="U172" s="1"/>
      <c r="V172" s="1"/>
      <c r="W172" s="1"/>
      <c r="X172" s="1"/>
      <c r="Y172" s="1"/>
      <c r="Z172" s="1"/>
      <c r="AA172" s="1"/>
      <c r="AB172" s="70"/>
      <c r="AC172" s="70"/>
      <c r="AD172" s="70"/>
      <c r="AE172" s="70"/>
      <c r="AF172" s="70"/>
      <c r="AG172" s="70"/>
      <c r="AH172" s="70"/>
      <c r="AI172" s="70"/>
      <c r="AJ172" s="70"/>
    </row>
    <row r="173" spans="1:36" ht="15.75" hidden="1" customHeight="1">
      <c r="A173" s="1"/>
      <c r="B173" s="1"/>
      <c r="C173" s="1"/>
      <c r="D173" s="1"/>
      <c r="E173" s="1"/>
      <c r="F173" s="11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16"/>
      <c r="S173" s="1"/>
      <c r="T173" s="1"/>
      <c r="U173" s="1"/>
      <c r="V173" s="1"/>
      <c r="W173" s="1"/>
      <c r="X173" s="1"/>
      <c r="Y173" s="1"/>
      <c r="Z173" s="1"/>
      <c r="AA173" s="1"/>
      <c r="AB173" s="70"/>
      <c r="AC173" s="70"/>
      <c r="AD173" s="70"/>
      <c r="AE173" s="70"/>
      <c r="AF173" s="70"/>
      <c r="AG173" s="70"/>
      <c r="AH173" s="70"/>
      <c r="AI173" s="70"/>
      <c r="AJ173" s="70"/>
    </row>
    <row r="174" spans="1:36" ht="15.75" hidden="1" customHeight="1">
      <c r="A174" s="1"/>
      <c r="B174" s="1"/>
      <c r="C174" s="1"/>
      <c r="D174" s="1"/>
      <c r="E174" s="1"/>
      <c r="F174" s="11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16"/>
      <c r="S174" s="1"/>
      <c r="T174" s="1"/>
      <c r="U174" s="1"/>
      <c r="V174" s="1"/>
      <c r="W174" s="1"/>
      <c r="X174" s="1"/>
      <c r="Y174" s="1"/>
      <c r="Z174" s="1"/>
      <c r="AA174" s="1"/>
      <c r="AB174" s="70"/>
      <c r="AC174" s="70"/>
      <c r="AD174" s="70"/>
      <c r="AE174" s="70"/>
      <c r="AF174" s="70"/>
      <c r="AG174" s="70"/>
      <c r="AH174" s="70"/>
      <c r="AI174" s="70"/>
      <c r="AJ174" s="70"/>
    </row>
    <row r="175" spans="1:36" ht="15.75" hidden="1" customHeight="1">
      <c r="A175" s="1"/>
      <c r="B175" s="1"/>
      <c r="C175" s="1"/>
      <c r="D175" s="1"/>
      <c r="E175" s="1"/>
      <c r="F175" s="11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16"/>
      <c r="S175" s="1"/>
      <c r="T175" s="1"/>
      <c r="U175" s="1"/>
      <c r="V175" s="1"/>
      <c r="W175" s="1"/>
      <c r="X175" s="1"/>
      <c r="Y175" s="1"/>
      <c r="Z175" s="1"/>
      <c r="AA175" s="1"/>
      <c r="AB175" s="70"/>
      <c r="AC175" s="70"/>
      <c r="AD175" s="70"/>
      <c r="AE175" s="70"/>
      <c r="AF175" s="70"/>
      <c r="AG175" s="70"/>
      <c r="AH175" s="70"/>
      <c r="AI175" s="70"/>
      <c r="AJ175" s="70"/>
    </row>
    <row r="176" spans="1:36" ht="15.75" hidden="1" customHeight="1">
      <c r="A176" s="1"/>
      <c r="B176" s="1"/>
      <c r="C176" s="1"/>
      <c r="D176" s="1"/>
      <c r="E176" s="1"/>
      <c r="F176" s="11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16"/>
      <c r="S176" s="1"/>
      <c r="T176" s="1"/>
      <c r="U176" s="1"/>
      <c r="V176" s="1"/>
      <c r="W176" s="1"/>
      <c r="X176" s="1"/>
      <c r="Y176" s="1"/>
      <c r="Z176" s="1"/>
      <c r="AA176" s="1"/>
      <c r="AB176" s="70"/>
      <c r="AC176" s="70"/>
      <c r="AD176" s="70"/>
      <c r="AE176" s="70"/>
      <c r="AF176" s="70"/>
      <c r="AG176" s="70"/>
      <c r="AH176" s="70"/>
      <c r="AI176" s="70"/>
      <c r="AJ176" s="70"/>
    </row>
    <row r="177" spans="1:36" ht="15.75" hidden="1" customHeight="1">
      <c r="A177" s="1"/>
      <c r="B177" s="1"/>
      <c r="C177" s="1"/>
      <c r="D177" s="1"/>
      <c r="E177" s="1"/>
      <c r="F177" s="11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16"/>
      <c r="S177" s="1"/>
      <c r="T177" s="1"/>
      <c r="U177" s="1"/>
      <c r="V177" s="1"/>
      <c r="W177" s="1"/>
      <c r="X177" s="1"/>
      <c r="Y177" s="1"/>
      <c r="Z177" s="1"/>
      <c r="AA177" s="1"/>
      <c r="AB177" s="70"/>
      <c r="AC177" s="70"/>
      <c r="AD177" s="70"/>
      <c r="AE177" s="70"/>
      <c r="AF177" s="70"/>
      <c r="AG177" s="70"/>
      <c r="AH177" s="70"/>
      <c r="AI177" s="70"/>
      <c r="AJ177" s="70"/>
    </row>
    <row r="178" spans="1:36" ht="15.75" hidden="1" customHeight="1">
      <c r="A178" s="1"/>
      <c r="B178" s="1"/>
      <c r="C178" s="1"/>
      <c r="D178" s="1"/>
      <c r="E178" s="1"/>
      <c r="F178" s="11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16"/>
      <c r="S178" s="1"/>
      <c r="T178" s="1"/>
      <c r="U178" s="1"/>
      <c r="V178" s="1"/>
      <c r="W178" s="1"/>
      <c r="X178" s="1"/>
      <c r="Y178" s="1"/>
      <c r="Z178" s="1"/>
      <c r="AA178" s="1"/>
      <c r="AB178" s="70"/>
      <c r="AC178" s="70"/>
      <c r="AD178" s="70"/>
      <c r="AE178" s="70"/>
      <c r="AF178" s="70"/>
      <c r="AG178" s="70"/>
      <c r="AH178" s="70"/>
      <c r="AI178" s="70"/>
      <c r="AJ178" s="70"/>
    </row>
    <row r="179" spans="1:36" ht="15.75" hidden="1" customHeight="1">
      <c r="A179" s="1"/>
      <c r="B179" s="1"/>
      <c r="C179" s="1"/>
      <c r="D179" s="1"/>
      <c r="E179" s="1"/>
      <c r="F179" s="11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16"/>
      <c r="S179" s="1"/>
      <c r="T179" s="1"/>
      <c r="U179" s="1"/>
      <c r="V179" s="1"/>
      <c r="W179" s="1"/>
      <c r="X179" s="1"/>
      <c r="Y179" s="1"/>
      <c r="Z179" s="1"/>
      <c r="AA179" s="1"/>
      <c r="AB179" s="70"/>
      <c r="AC179" s="70"/>
      <c r="AD179" s="70"/>
      <c r="AE179" s="70"/>
      <c r="AF179" s="70"/>
      <c r="AG179" s="70"/>
      <c r="AH179" s="70"/>
      <c r="AI179" s="70"/>
      <c r="AJ179" s="70"/>
    </row>
    <row r="180" spans="1:36" ht="15.75" hidden="1" customHeight="1">
      <c r="A180" s="1"/>
      <c r="B180" s="1"/>
      <c r="C180" s="1"/>
      <c r="D180" s="1"/>
      <c r="E180" s="1"/>
      <c r="F180" s="11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16"/>
      <c r="S180" s="1"/>
      <c r="T180" s="1"/>
      <c r="U180" s="1"/>
      <c r="V180" s="1"/>
      <c r="W180" s="1"/>
      <c r="X180" s="1"/>
      <c r="Y180" s="1"/>
      <c r="Z180" s="1"/>
      <c r="AA180" s="1"/>
      <c r="AB180" s="70"/>
      <c r="AC180" s="70"/>
      <c r="AD180" s="70"/>
      <c r="AE180" s="70"/>
      <c r="AF180" s="70"/>
      <c r="AG180" s="70"/>
      <c r="AH180" s="70"/>
      <c r="AI180" s="70"/>
      <c r="AJ180" s="70"/>
    </row>
    <row r="181" spans="1:36" ht="15.75" hidden="1" customHeight="1">
      <c r="A181" s="1"/>
      <c r="B181" s="1"/>
      <c r="C181" s="1"/>
      <c r="D181" s="1"/>
      <c r="E181" s="1"/>
      <c r="F181" s="11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16"/>
      <c r="S181" s="1"/>
      <c r="T181" s="1"/>
      <c r="U181" s="1"/>
      <c r="V181" s="1"/>
      <c r="W181" s="1"/>
      <c r="X181" s="1"/>
      <c r="Y181" s="1"/>
      <c r="Z181" s="1"/>
      <c r="AA181" s="1"/>
      <c r="AB181" s="70"/>
      <c r="AC181" s="70"/>
      <c r="AD181" s="70"/>
      <c r="AE181" s="70"/>
      <c r="AF181" s="70"/>
      <c r="AG181" s="70"/>
      <c r="AH181" s="70"/>
      <c r="AI181" s="70"/>
      <c r="AJ181" s="70"/>
    </row>
    <row r="182" spans="1:36" ht="15.75" hidden="1" customHeight="1">
      <c r="A182" s="1"/>
      <c r="B182" s="1"/>
      <c r="C182" s="1"/>
      <c r="D182" s="1"/>
      <c r="E182" s="1"/>
      <c r="F182" s="11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16"/>
      <c r="S182" s="1"/>
      <c r="T182" s="1"/>
      <c r="U182" s="1"/>
      <c r="V182" s="1"/>
      <c r="W182" s="1"/>
      <c r="X182" s="1"/>
      <c r="Y182" s="1"/>
      <c r="Z182" s="1"/>
      <c r="AA182" s="1"/>
      <c r="AB182" s="70"/>
      <c r="AC182" s="70"/>
      <c r="AD182" s="70"/>
      <c r="AE182" s="70"/>
      <c r="AF182" s="70"/>
      <c r="AG182" s="70"/>
      <c r="AH182" s="70"/>
      <c r="AI182" s="70"/>
      <c r="AJ182" s="70"/>
    </row>
    <row r="183" spans="1:36" ht="15.75" hidden="1" customHeight="1">
      <c r="A183" s="1"/>
      <c r="B183" s="1"/>
      <c r="C183" s="1"/>
      <c r="D183" s="1"/>
      <c r="E183" s="1"/>
      <c r="F183" s="11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16"/>
      <c r="S183" s="1"/>
      <c r="T183" s="1"/>
      <c r="U183" s="1"/>
      <c r="V183" s="1"/>
      <c r="W183" s="1"/>
      <c r="X183" s="1"/>
      <c r="Y183" s="1"/>
      <c r="Z183" s="1"/>
      <c r="AA183" s="1"/>
      <c r="AB183" s="70"/>
      <c r="AC183" s="70"/>
      <c r="AD183" s="70"/>
      <c r="AE183" s="70"/>
      <c r="AF183" s="70"/>
      <c r="AG183" s="70"/>
      <c r="AH183" s="70"/>
      <c r="AI183" s="70"/>
      <c r="AJ183" s="70"/>
    </row>
    <row r="184" spans="1:36" ht="15.75" hidden="1" customHeight="1">
      <c r="A184" s="1"/>
      <c r="B184" s="1"/>
      <c r="C184" s="1"/>
      <c r="D184" s="1"/>
      <c r="E184" s="1"/>
      <c r="F184" s="11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16"/>
      <c r="S184" s="1"/>
      <c r="T184" s="1"/>
      <c r="U184" s="1"/>
      <c r="V184" s="1"/>
      <c r="W184" s="1"/>
      <c r="X184" s="1"/>
      <c r="Y184" s="1"/>
      <c r="Z184" s="1"/>
      <c r="AA184" s="1"/>
      <c r="AB184" s="70"/>
      <c r="AC184" s="70"/>
      <c r="AD184" s="70"/>
      <c r="AE184" s="70"/>
      <c r="AF184" s="70"/>
      <c r="AG184" s="70"/>
      <c r="AH184" s="70"/>
      <c r="AI184" s="70"/>
      <c r="AJ184" s="70"/>
    </row>
    <row r="185" spans="1:36" ht="15.75" hidden="1" customHeight="1">
      <c r="A185" s="1"/>
      <c r="B185" s="1"/>
      <c r="C185" s="1"/>
      <c r="D185" s="1"/>
      <c r="E185" s="1"/>
      <c r="F185" s="11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16"/>
      <c r="S185" s="1"/>
      <c r="T185" s="1"/>
      <c r="U185" s="1"/>
      <c r="V185" s="1"/>
      <c r="W185" s="1"/>
      <c r="X185" s="1"/>
      <c r="Y185" s="1"/>
      <c r="Z185" s="1"/>
      <c r="AA185" s="1"/>
      <c r="AB185" s="70"/>
      <c r="AC185" s="70"/>
      <c r="AD185" s="70"/>
      <c r="AE185" s="70"/>
      <c r="AF185" s="70"/>
      <c r="AG185" s="70"/>
      <c r="AH185" s="70"/>
      <c r="AI185" s="70"/>
      <c r="AJ185" s="70"/>
    </row>
    <row r="186" spans="1:36" ht="15.75" hidden="1" customHeight="1">
      <c r="A186" s="1"/>
      <c r="B186" s="1"/>
      <c r="C186" s="1"/>
      <c r="D186" s="1"/>
      <c r="E186" s="1"/>
      <c r="F186" s="11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16"/>
      <c r="S186" s="1"/>
      <c r="T186" s="1"/>
      <c r="U186" s="1"/>
      <c r="V186" s="1"/>
      <c r="W186" s="1"/>
      <c r="X186" s="1"/>
      <c r="Y186" s="1"/>
      <c r="Z186" s="1"/>
      <c r="AA186" s="1"/>
      <c r="AB186" s="70"/>
      <c r="AC186" s="70"/>
      <c r="AD186" s="70"/>
      <c r="AE186" s="70"/>
      <c r="AF186" s="70"/>
      <c r="AG186" s="70"/>
      <c r="AH186" s="70"/>
      <c r="AI186" s="70"/>
      <c r="AJ186" s="70"/>
    </row>
    <row r="187" spans="1:36" ht="15.75" hidden="1" customHeight="1">
      <c r="A187" s="1"/>
      <c r="B187" s="1"/>
      <c r="C187" s="1"/>
      <c r="D187" s="1"/>
      <c r="E187" s="1"/>
      <c r="F187" s="11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16"/>
      <c r="S187" s="1"/>
      <c r="T187" s="1"/>
      <c r="U187" s="1"/>
      <c r="V187" s="1"/>
      <c r="W187" s="1"/>
      <c r="X187" s="1"/>
      <c r="Y187" s="1"/>
      <c r="Z187" s="1"/>
      <c r="AA187" s="1"/>
      <c r="AB187" s="70"/>
      <c r="AC187" s="70"/>
      <c r="AD187" s="70"/>
      <c r="AE187" s="70"/>
      <c r="AF187" s="70"/>
      <c r="AG187" s="70"/>
      <c r="AH187" s="70"/>
      <c r="AI187" s="70"/>
      <c r="AJ187" s="70"/>
    </row>
    <row r="188" spans="1:36" ht="15.75" hidden="1" customHeight="1">
      <c r="A188" s="1"/>
      <c r="B188" s="1"/>
      <c r="C188" s="1"/>
      <c r="D188" s="1"/>
      <c r="E188" s="1"/>
      <c r="F188" s="11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16"/>
      <c r="S188" s="1"/>
      <c r="T188" s="1"/>
      <c r="U188" s="1"/>
      <c r="V188" s="1"/>
      <c r="W188" s="1"/>
      <c r="X188" s="1"/>
      <c r="Y188" s="1"/>
      <c r="Z188" s="1"/>
      <c r="AA188" s="1"/>
      <c r="AB188" s="70"/>
      <c r="AC188" s="70"/>
      <c r="AD188" s="70"/>
      <c r="AE188" s="70"/>
      <c r="AF188" s="70"/>
      <c r="AG188" s="70"/>
      <c r="AH188" s="70"/>
      <c r="AI188" s="70"/>
      <c r="AJ188" s="70"/>
    </row>
    <row r="189" spans="1:36" ht="15.75" hidden="1" customHeight="1">
      <c r="A189" s="1"/>
      <c r="B189" s="1"/>
      <c r="C189" s="1"/>
      <c r="D189" s="1"/>
      <c r="E189" s="1"/>
      <c r="F189" s="11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16"/>
      <c r="S189" s="1"/>
      <c r="T189" s="1"/>
      <c r="U189" s="1"/>
      <c r="V189" s="1"/>
      <c r="W189" s="1"/>
      <c r="X189" s="1"/>
      <c r="Y189" s="1"/>
      <c r="Z189" s="1"/>
      <c r="AA189" s="1"/>
      <c r="AB189" s="70"/>
      <c r="AC189" s="70"/>
      <c r="AD189" s="70"/>
      <c r="AE189" s="70"/>
      <c r="AF189" s="70"/>
      <c r="AG189" s="70"/>
      <c r="AH189" s="70"/>
      <c r="AI189" s="70"/>
      <c r="AJ189" s="70"/>
    </row>
    <row r="190" spans="1:36" ht="15.75" hidden="1" customHeight="1">
      <c r="A190" s="1"/>
      <c r="B190" s="1"/>
      <c r="C190" s="1"/>
      <c r="D190" s="1"/>
      <c r="E190" s="1"/>
      <c r="F190" s="11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16"/>
      <c r="S190" s="1"/>
      <c r="T190" s="1"/>
      <c r="U190" s="1"/>
      <c r="V190" s="1"/>
      <c r="W190" s="1"/>
      <c r="X190" s="1"/>
      <c r="Y190" s="1"/>
      <c r="Z190" s="1"/>
      <c r="AA190" s="1"/>
      <c r="AB190" s="70"/>
      <c r="AC190" s="70"/>
      <c r="AD190" s="70"/>
      <c r="AE190" s="70"/>
      <c r="AF190" s="70"/>
      <c r="AG190" s="70"/>
      <c r="AH190" s="70"/>
      <c r="AI190" s="70"/>
      <c r="AJ190" s="70"/>
    </row>
    <row r="191" spans="1:36" ht="15.75" hidden="1" customHeight="1">
      <c r="A191" s="1"/>
      <c r="B191" s="1"/>
      <c r="C191" s="1"/>
      <c r="D191" s="1"/>
      <c r="E191" s="1"/>
      <c r="F191" s="11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16"/>
      <c r="S191" s="1"/>
      <c r="T191" s="1"/>
      <c r="U191" s="1"/>
      <c r="V191" s="1"/>
      <c r="W191" s="1"/>
      <c r="X191" s="1"/>
      <c r="Y191" s="1"/>
      <c r="Z191" s="1"/>
      <c r="AA191" s="1"/>
      <c r="AB191" s="70"/>
      <c r="AC191" s="70"/>
      <c r="AD191" s="70"/>
      <c r="AE191" s="70"/>
      <c r="AF191" s="70"/>
      <c r="AG191" s="70"/>
      <c r="AH191" s="70"/>
      <c r="AI191" s="70"/>
      <c r="AJ191" s="70"/>
    </row>
    <row r="192" spans="1:36" ht="15.75" hidden="1" customHeight="1">
      <c r="A192" s="1"/>
      <c r="B192" s="1"/>
      <c r="C192" s="1"/>
      <c r="D192" s="1"/>
      <c r="E192" s="1"/>
      <c r="F192" s="11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16"/>
      <c r="S192" s="1"/>
      <c r="T192" s="1"/>
      <c r="U192" s="1"/>
      <c r="V192" s="1"/>
      <c r="W192" s="1"/>
      <c r="X192" s="1"/>
      <c r="Y192" s="1"/>
      <c r="Z192" s="1"/>
      <c r="AA192" s="1"/>
      <c r="AB192" s="70"/>
      <c r="AC192" s="70"/>
      <c r="AD192" s="70"/>
      <c r="AE192" s="70"/>
      <c r="AF192" s="70"/>
      <c r="AG192" s="70"/>
      <c r="AH192" s="70"/>
      <c r="AI192" s="70"/>
      <c r="AJ192" s="70"/>
    </row>
    <row r="193" spans="1:36" ht="15.75" hidden="1" customHeight="1">
      <c r="A193" s="1"/>
      <c r="B193" s="1"/>
      <c r="C193" s="1"/>
      <c r="D193" s="1"/>
      <c r="E193" s="1"/>
      <c r="F193" s="11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16"/>
      <c r="S193" s="1"/>
      <c r="T193" s="1"/>
      <c r="U193" s="1"/>
      <c r="V193" s="1"/>
      <c r="W193" s="1"/>
      <c r="X193" s="1"/>
      <c r="Y193" s="1"/>
      <c r="Z193" s="1"/>
      <c r="AA193" s="1"/>
      <c r="AB193" s="70"/>
      <c r="AC193" s="70"/>
      <c r="AD193" s="70"/>
      <c r="AE193" s="70"/>
      <c r="AF193" s="70"/>
      <c r="AG193" s="70"/>
      <c r="AH193" s="70"/>
      <c r="AI193" s="70"/>
      <c r="AJ193" s="70"/>
    </row>
    <row r="194" spans="1:36" ht="15.75" hidden="1" customHeight="1">
      <c r="A194" s="1"/>
      <c r="B194" s="1"/>
      <c r="C194" s="1"/>
      <c r="D194" s="1"/>
      <c r="E194" s="1"/>
      <c r="F194" s="11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16"/>
      <c r="S194" s="1"/>
      <c r="T194" s="1"/>
      <c r="U194" s="1"/>
      <c r="V194" s="1"/>
      <c r="W194" s="1"/>
      <c r="X194" s="1"/>
      <c r="Y194" s="1"/>
      <c r="Z194" s="1"/>
      <c r="AA194" s="1"/>
      <c r="AB194" s="70"/>
      <c r="AC194" s="70"/>
      <c r="AD194" s="70"/>
      <c r="AE194" s="70"/>
      <c r="AF194" s="70"/>
      <c r="AG194" s="70"/>
      <c r="AH194" s="70"/>
      <c r="AI194" s="70"/>
      <c r="AJ194" s="70"/>
    </row>
    <row r="195" spans="1:36" ht="15.75" hidden="1" customHeight="1">
      <c r="A195" s="1"/>
      <c r="B195" s="1"/>
      <c r="C195" s="1"/>
      <c r="D195" s="1"/>
      <c r="E195" s="1"/>
      <c r="F195" s="11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16"/>
      <c r="S195" s="1"/>
      <c r="T195" s="1"/>
      <c r="U195" s="1"/>
      <c r="V195" s="1"/>
      <c r="W195" s="1"/>
      <c r="X195" s="1"/>
      <c r="Y195" s="1"/>
      <c r="Z195" s="1"/>
      <c r="AA195" s="1"/>
      <c r="AB195" s="70"/>
      <c r="AC195" s="70"/>
      <c r="AD195" s="70"/>
      <c r="AE195" s="70"/>
      <c r="AF195" s="70"/>
      <c r="AG195" s="70"/>
      <c r="AH195" s="70"/>
      <c r="AI195" s="70"/>
      <c r="AJ195" s="70"/>
    </row>
    <row r="196" spans="1:36" ht="15.75" hidden="1" customHeight="1">
      <c r="A196" s="1"/>
      <c r="B196" s="1"/>
      <c r="C196" s="1"/>
      <c r="D196" s="1"/>
      <c r="E196" s="1"/>
      <c r="F196" s="11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16"/>
      <c r="S196" s="1"/>
      <c r="T196" s="1"/>
      <c r="U196" s="1"/>
      <c r="V196" s="1"/>
      <c r="W196" s="1"/>
      <c r="X196" s="1"/>
      <c r="Y196" s="1"/>
      <c r="Z196" s="1"/>
      <c r="AA196" s="1"/>
      <c r="AB196" s="70"/>
      <c r="AC196" s="70"/>
      <c r="AD196" s="70"/>
      <c r="AE196" s="70"/>
      <c r="AF196" s="70"/>
      <c r="AG196" s="70"/>
      <c r="AH196" s="70"/>
      <c r="AI196" s="70"/>
      <c r="AJ196" s="70"/>
    </row>
    <row r="197" spans="1:36" ht="15.75" hidden="1" customHeight="1">
      <c r="A197" s="1"/>
      <c r="B197" s="1"/>
      <c r="C197" s="1"/>
      <c r="D197" s="1"/>
      <c r="E197" s="1"/>
      <c r="F197" s="11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16"/>
      <c r="S197" s="1"/>
      <c r="T197" s="1"/>
      <c r="U197" s="1"/>
      <c r="V197" s="1"/>
      <c r="W197" s="1"/>
      <c r="X197" s="1"/>
      <c r="Y197" s="1"/>
      <c r="Z197" s="1"/>
      <c r="AA197" s="1"/>
      <c r="AB197" s="70"/>
      <c r="AC197" s="70"/>
      <c r="AD197" s="70"/>
      <c r="AE197" s="70"/>
      <c r="AF197" s="70"/>
      <c r="AG197" s="70"/>
      <c r="AH197" s="70"/>
      <c r="AI197" s="70"/>
      <c r="AJ197" s="70"/>
    </row>
    <row r="198" spans="1:36" ht="15.75" hidden="1" customHeight="1">
      <c r="A198" s="1"/>
      <c r="B198" s="1"/>
      <c r="C198" s="1"/>
      <c r="D198" s="1"/>
      <c r="E198" s="1"/>
      <c r="F198" s="11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16"/>
      <c r="S198" s="1"/>
      <c r="T198" s="1"/>
      <c r="U198" s="1"/>
      <c r="V198" s="1"/>
      <c r="W198" s="1"/>
      <c r="X198" s="1"/>
      <c r="Y198" s="1"/>
      <c r="Z198" s="1"/>
      <c r="AA198" s="1"/>
      <c r="AB198" s="70"/>
      <c r="AC198" s="70"/>
      <c r="AD198" s="70"/>
      <c r="AE198" s="70"/>
      <c r="AF198" s="70"/>
      <c r="AG198" s="70"/>
      <c r="AH198" s="70"/>
      <c r="AI198" s="70"/>
      <c r="AJ198" s="70"/>
    </row>
    <row r="199" spans="1:36" ht="15.75" hidden="1" customHeight="1">
      <c r="A199" s="1"/>
      <c r="B199" s="1"/>
      <c r="C199" s="1"/>
      <c r="D199" s="1"/>
      <c r="E199" s="1"/>
      <c r="F199" s="11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16"/>
      <c r="S199" s="1"/>
      <c r="T199" s="1"/>
      <c r="U199" s="1"/>
      <c r="V199" s="1"/>
      <c r="W199" s="1"/>
      <c r="X199" s="1"/>
      <c r="Y199" s="1"/>
      <c r="Z199" s="1"/>
      <c r="AA199" s="1"/>
      <c r="AB199" s="70"/>
      <c r="AC199" s="70"/>
      <c r="AD199" s="70"/>
      <c r="AE199" s="70"/>
      <c r="AF199" s="70"/>
      <c r="AG199" s="70"/>
      <c r="AH199" s="70"/>
      <c r="AI199" s="70"/>
      <c r="AJ199" s="70"/>
    </row>
    <row r="200" spans="1:36" ht="15.75" hidden="1" customHeight="1">
      <c r="A200" s="1"/>
      <c r="B200" s="1"/>
      <c r="C200" s="1"/>
      <c r="D200" s="1"/>
      <c r="E200" s="1"/>
      <c r="F200" s="11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16"/>
      <c r="S200" s="1"/>
      <c r="T200" s="1"/>
      <c r="U200" s="1"/>
      <c r="V200" s="1"/>
      <c r="W200" s="1"/>
      <c r="X200" s="1"/>
      <c r="Y200" s="1"/>
      <c r="Z200" s="1"/>
      <c r="AA200" s="1"/>
      <c r="AB200" s="70"/>
      <c r="AC200" s="70"/>
      <c r="AD200" s="70"/>
      <c r="AE200" s="70"/>
      <c r="AF200" s="70"/>
      <c r="AG200" s="70"/>
      <c r="AH200" s="70"/>
      <c r="AI200" s="70"/>
      <c r="AJ200" s="70"/>
    </row>
    <row r="201" spans="1:36" ht="15.75" hidden="1" customHeight="1">
      <c r="A201" s="1"/>
      <c r="B201" s="1"/>
      <c r="C201" s="1"/>
      <c r="D201" s="1"/>
      <c r="E201" s="1"/>
      <c r="F201" s="11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16"/>
      <c r="S201" s="1"/>
      <c r="T201" s="1"/>
      <c r="U201" s="1"/>
      <c r="V201" s="1"/>
      <c r="W201" s="1"/>
      <c r="X201" s="1"/>
      <c r="Y201" s="1"/>
      <c r="Z201" s="1"/>
      <c r="AA201" s="1"/>
      <c r="AB201" s="70"/>
      <c r="AC201" s="70"/>
      <c r="AD201" s="70"/>
      <c r="AE201" s="70"/>
      <c r="AF201" s="70"/>
      <c r="AG201" s="70"/>
      <c r="AH201" s="70"/>
      <c r="AI201" s="70"/>
      <c r="AJ201" s="70"/>
    </row>
    <row r="202" spans="1:36" ht="15.75" hidden="1" customHeight="1">
      <c r="A202" s="1"/>
      <c r="B202" s="1"/>
      <c r="C202" s="1"/>
      <c r="D202" s="1"/>
      <c r="E202" s="1"/>
      <c r="F202" s="11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16"/>
      <c r="S202" s="1"/>
      <c r="T202" s="1"/>
      <c r="U202" s="1"/>
      <c r="V202" s="1"/>
      <c r="W202" s="1"/>
      <c r="X202" s="1"/>
      <c r="Y202" s="1"/>
      <c r="Z202" s="1"/>
      <c r="AA202" s="1"/>
      <c r="AB202" s="70"/>
      <c r="AC202" s="70"/>
      <c r="AD202" s="70"/>
      <c r="AE202" s="70"/>
      <c r="AF202" s="70"/>
      <c r="AG202" s="70"/>
      <c r="AH202" s="70"/>
      <c r="AI202" s="70"/>
      <c r="AJ202" s="70"/>
    </row>
    <row r="203" spans="1:36" ht="15.75" hidden="1" customHeight="1">
      <c r="A203" s="1"/>
      <c r="B203" s="1"/>
      <c r="C203" s="1"/>
      <c r="D203" s="1"/>
      <c r="E203" s="1"/>
      <c r="F203" s="11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16"/>
      <c r="S203" s="1"/>
      <c r="T203" s="1"/>
      <c r="U203" s="1"/>
      <c r="V203" s="1"/>
      <c r="W203" s="1"/>
      <c r="X203" s="1"/>
      <c r="Y203" s="1"/>
      <c r="Z203" s="1"/>
      <c r="AA203" s="1"/>
      <c r="AB203" s="70"/>
      <c r="AC203" s="70"/>
      <c r="AD203" s="70"/>
      <c r="AE203" s="70"/>
      <c r="AF203" s="70"/>
      <c r="AG203" s="70"/>
      <c r="AH203" s="70"/>
      <c r="AI203" s="70"/>
      <c r="AJ203" s="70"/>
    </row>
    <row r="204" spans="1:36" ht="15.75" hidden="1" customHeight="1">
      <c r="A204" s="1"/>
      <c r="B204" s="1"/>
      <c r="C204" s="1"/>
      <c r="D204" s="1"/>
      <c r="E204" s="1"/>
      <c r="F204" s="11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16"/>
      <c r="S204" s="1"/>
      <c r="T204" s="1"/>
      <c r="U204" s="1"/>
      <c r="V204" s="1"/>
      <c r="W204" s="1"/>
      <c r="X204" s="1"/>
      <c r="Y204" s="1"/>
      <c r="Z204" s="1"/>
      <c r="AA204" s="1"/>
      <c r="AB204" s="70"/>
      <c r="AC204" s="70"/>
      <c r="AD204" s="70"/>
      <c r="AE204" s="70"/>
      <c r="AF204" s="70"/>
      <c r="AG204" s="70"/>
      <c r="AH204" s="70"/>
      <c r="AI204" s="70"/>
      <c r="AJ204" s="70"/>
    </row>
    <row r="205" spans="1:36" ht="15.75" hidden="1" customHeight="1">
      <c r="A205" s="1"/>
      <c r="B205" s="1"/>
      <c r="C205" s="1"/>
      <c r="D205" s="1"/>
      <c r="E205" s="1"/>
      <c r="F205" s="11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16"/>
      <c r="S205" s="1"/>
      <c r="T205" s="1"/>
      <c r="U205" s="1"/>
      <c r="V205" s="1"/>
      <c r="W205" s="1"/>
      <c r="X205" s="1"/>
      <c r="Y205" s="1"/>
      <c r="Z205" s="1"/>
      <c r="AA205" s="1"/>
      <c r="AB205" s="70"/>
      <c r="AC205" s="70"/>
      <c r="AD205" s="70"/>
      <c r="AE205" s="70"/>
      <c r="AF205" s="70"/>
      <c r="AG205" s="70"/>
      <c r="AH205" s="70"/>
      <c r="AI205" s="70"/>
      <c r="AJ205" s="70"/>
    </row>
    <row r="206" spans="1:36" ht="15.75" hidden="1" customHeight="1">
      <c r="A206" s="1"/>
      <c r="B206" s="1"/>
      <c r="C206" s="1"/>
      <c r="D206" s="1"/>
      <c r="E206" s="1"/>
      <c r="F206" s="11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16"/>
      <c r="S206" s="1"/>
      <c r="T206" s="1"/>
      <c r="U206" s="1"/>
      <c r="V206" s="1"/>
      <c r="W206" s="1"/>
      <c r="X206" s="1"/>
      <c r="Y206" s="1"/>
      <c r="Z206" s="1"/>
      <c r="AA206" s="1"/>
      <c r="AB206" s="70"/>
      <c r="AC206" s="70"/>
      <c r="AD206" s="70"/>
      <c r="AE206" s="70"/>
      <c r="AF206" s="70"/>
      <c r="AG206" s="70"/>
      <c r="AH206" s="70"/>
      <c r="AI206" s="70"/>
      <c r="AJ206" s="70"/>
    </row>
    <row r="207" spans="1:36" ht="15.75" hidden="1" customHeight="1">
      <c r="A207" s="1"/>
      <c r="B207" s="1"/>
      <c r="C207" s="1"/>
      <c r="D207" s="1"/>
      <c r="E207" s="1"/>
      <c r="F207" s="11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16"/>
      <c r="S207" s="1"/>
      <c r="T207" s="1"/>
      <c r="U207" s="1"/>
      <c r="V207" s="1"/>
      <c r="W207" s="1"/>
      <c r="X207" s="1"/>
      <c r="Y207" s="1"/>
      <c r="Z207" s="1"/>
      <c r="AA207" s="1"/>
      <c r="AB207" s="70"/>
      <c r="AC207" s="70"/>
      <c r="AD207" s="70"/>
      <c r="AE207" s="70"/>
      <c r="AF207" s="70"/>
      <c r="AG207" s="70"/>
      <c r="AH207" s="70"/>
      <c r="AI207" s="70"/>
      <c r="AJ207" s="70"/>
    </row>
    <row r="208" spans="1:36" ht="15.75" hidden="1" customHeight="1">
      <c r="A208" s="1"/>
      <c r="B208" s="1"/>
      <c r="C208" s="1"/>
      <c r="D208" s="1"/>
      <c r="E208" s="1"/>
      <c r="F208" s="11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16"/>
      <c r="S208" s="1"/>
      <c r="T208" s="1"/>
      <c r="U208" s="1"/>
      <c r="V208" s="1"/>
      <c r="W208" s="1"/>
      <c r="X208" s="1"/>
      <c r="Y208" s="1"/>
      <c r="Z208" s="1"/>
      <c r="AA208" s="1"/>
      <c r="AB208" s="70"/>
      <c r="AC208" s="70"/>
      <c r="AD208" s="70"/>
      <c r="AE208" s="70"/>
      <c r="AF208" s="70"/>
      <c r="AG208" s="70"/>
      <c r="AH208" s="70"/>
      <c r="AI208" s="70"/>
      <c r="AJ208" s="70"/>
    </row>
    <row r="209" spans="1:36" ht="15.75" hidden="1" customHeight="1">
      <c r="A209" s="1"/>
      <c r="B209" s="1"/>
      <c r="C209" s="1"/>
      <c r="D209" s="1"/>
      <c r="E209" s="1"/>
      <c r="F209" s="11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16"/>
      <c r="S209" s="1"/>
      <c r="T209" s="1"/>
      <c r="U209" s="1"/>
      <c r="V209" s="1"/>
      <c r="W209" s="1"/>
      <c r="X209" s="1"/>
      <c r="Y209" s="1"/>
      <c r="Z209" s="1"/>
      <c r="AA209" s="1"/>
      <c r="AB209" s="70"/>
      <c r="AC209" s="70"/>
      <c r="AD209" s="70"/>
      <c r="AE209" s="70"/>
      <c r="AF209" s="70"/>
      <c r="AG209" s="70"/>
      <c r="AH209" s="70"/>
      <c r="AI209" s="70"/>
      <c r="AJ209" s="70"/>
    </row>
    <row r="210" spans="1:36" ht="15.75" hidden="1" customHeight="1">
      <c r="A210" s="1"/>
      <c r="B210" s="1"/>
      <c r="C210" s="1"/>
      <c r="D210" s="1"/>
      <c r="E210" s="1"/>
      <c r="F210" s="11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16"/>
      <c r="S210" s="1"/>
      <c r="T210" s="1"/>
      <c r="U210" s="1"/>
      <c r="V210" s="1"/>
      <c r="W210" s="1"/>
      <c r="X210" s="1"/>
      <c r="Y210" s="1"/>
      <c r="Z210" s="1"/>
      <c r="AA210" s="1"/>
      <c r="AB210" s="70"/>
      <c r="AC210" s="70"/>
      <c r="AD210" s="70"/>
      <c r="AE210" s="70"/>
      <c r="AF210" s="70"/>
      <c r="AG210" s="70"/>
      <c r="AH210" s="70"/>
      <c r="AI210" s="70"/>
      <c r="AJ210" s="70"/>
    </row>
    <row r="211" spans="1:36" ht="15.75" hidden="1" customHeight="1">
      <c r="A211" s="1"/>
      <c r="B211" s="1"/>
      <c r="C211" s="1"/>
      <c r="D211" s="1"/>
      <c r="E211" s="1"/>
      <c r="F211" s="11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16"/>
      <c r="S211" s="1"/>
      <c r="T211" s="1"/>
      <c r="U211" s="1"/>
      <c r="V211" s="1"/>
      <c r="W211" s="1"/>
      <c r="X211" s="1"/>
      <c r="Y211" s="1"/>
      <c r="Z211" s="1"/>
      <c r="AA211" s="1"/>
      <c r="AB211" s="70"/>
      <c r="AC211" s="70"/>
      <c r="AD211" s="70"/>
      <c r="AE211" s="70"/>
      <c r="AF211" s="70"/>
      <c r="AG211" s="70"/>
      <c r="AH211" s="70"/>
      <c r="AI211" s="70"/>
      <c r="AJ211" s="70"/>
    </row>
    <row r="212" spans="1:36" ht="15.75" hidden="1" customHeight="1">
      <c r="A212" s="1"/>
      <c r="B212" s="1"/>
      <c r="C212" s="1"/>
      <c r="D212" s="1"/>
      <c r="E212" s="1"/>
      <c r="F212" s="11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16"/>
      <c r="S212" s="1"/>
      <c r="T212" s="1"/>
      <c r="U212" s="1"/>
      <c r="V212" s="1"/>
      <c r="W212" s="1"/>
      <c r="X212" s="1"/>
      <c r="Y212" s="1"/>
      <c r="Z212" s="1"/>
      <c r="AA212" s="1"/>
      <c r="AB212" s="70"/>
      <c r="AC212" s="70"/>
      <c r="AD212" s="70"/>
      <c r="AE212" s="70"/>
      <c r="AF212" s="70"/>
      <c r="AG212" s="70"/>
      <c r="AH212" s="70"/>
      <c r="AI212" s="70"/>
      <c r="AJ212" s="70"/>
    </row>
    <row r="213" spans="1:36" ht="15.75" hidden="1" customHeight="1">
      <c r="A213" s="1"/>
      <c r="B213" s="1"/>
      <c r="C213" s="1"/>
      <c r="D213" s="1"/>
      <c r="E213" s="1"/>
      <c r="F213" s="11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16"/>
      <c r="S213" s="1"/>
      <c r="T213" s="1"/>
      <c r="U213" s="1"/>
      <c r="V213" s="1"/>
      <c r="W213" s="1"/>
      <c r="X213" s="1"/>
      <c r="Y213" s="1"/>
      <c r="Z213" s="1"/>
      <c r="AA213" s="1"/>
      <c r="AB213" s="70"/>
      <c r="AC213" s="70"/>
      <c r="AD213" s="70"/>
      <c r="AE213" s="70"/>
      <c r="AF213" s="70"/>
      <c r="AG213" s="70"/>
      <c r="AH213" s="70"/>
      <c r="AI213" s="70"/>
      <c r="AJ213" s="70"/>
    </row>
    <row r="214" spans="1:36" ht="15.75" hidden="1" customHeight="1">
      <c r="A214" s="1"/>
      <c r="B214" s="1"/>
      <c r="C214" s="1"/>
      <c r="D214" s="1"/>
      <c r="E214" s="1"/>
      <c r="F214" s="11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16"/>
      <c r="S214" s="1"/>
      <c r="T214" s="1"/>
      <c r="U214" s="1"/>
      <c r="V214" s="1"/>
      <c r="W214" s="1"/>
      <c r="X214" s="1"/>
      <c r="Y214" s="1"/>
      <c r="Z214" s="1"/>
      <c r="AA214" s="1"/>
      <c r="AB214" s="70"/>
      <c r="AC214" s="70"/>
      <c r="AD214" s="70"/>
      <c r="AE214" s="70"/>
      <c r="AF214" s="70"/>
      <c r="AG214" s="70"/>
      <c r="AH214" s="70"/>
      <c r="AI214" s="70"/>
      <c r="AJ214" s="70"/>
    </row>
    <row r="215" spans="1:36" ht="15.75" hidden="1" customHeight="1">
      <c r="A215" s="1"/>
      <c r="B215" s="1"/>
      <c r="C215" s="1"/>
      <c r="D215" s="1"/>
      <c r="E215" s="1"/>
      <c r="F215" s="11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16"/>
      <c r="S215" s="1"/>
      <c r="T215" s="1"/>
      <c r="U215" s="1"/>
      <c r="V215" s="1"/>
      <c r="W215" s="1"/>
      <c r="X215" s="1"/>
      <c r="Y215" s="1"/>
      <c r="Z215" s="1"/>
      <c r="AA215" s="1"/>
      <c r="AB215" s="70"/>
      <c r="AC215" s="70"/>
      <c r="AD215" s="70"/>
      <c r="AE215" s="70"/>
      <c r="AF215" s="70"/>
      <c r="AG215" s="70"/>
      <c r="AH215" s="70"/>
      <c r="AI215" s="70"/>
      <c r="AJ215" s="70"/>
    </row>
    <row r="216" spans="1:36" ht="15.75" hidden="1" customHeight="1">
      <c r="A216" s="1"/>
      <c r="B216" s="1"/>
      <c r="C216" s="1"/>
      <c r="D216" s="1"/>
      <c r="E216" s="1"/>
      <c r="F216" s="11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16"/>
      <c r="S216" s="1"/>
      <c r="T216" s="1"/>
      <c r="U216" s="1"/>
      <c r="V216" s="1"/>
      <c r="W216" s="1"/>
      <c r="X216" s="1"/>
      <c r="Y216" s="1"/>
      <c r="Z216" s="1"/>
      <c r="AA216" s="1"/>
      <c r="AB216" s="70"/>
      <c r="AC216" s="70"/>
      <c r="AD216" s="70"/>
      <c r="AE216" s="70"/>
      <c r="AF216" s="70"/>
      <c r="AG216" s="70"/>
      <c r="AH216" s="70"/>
      <c r="AI216" s="70"/>
      <c r="AJ216" s="70"/>
    </row>
    <row r="217" spans="1:36" ht="15.75" hidden="1" customHeight="1">
      <c r="A217" s="1"/>
      <c r="B217" s="1"/>
      <c r="C217" s="1"/>
      <c r="D217" s="1"/>
      <c r="E217" s="1"/>
      <c r="F217" s="11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16"/>
      <c r="S217" s="1"/>
      <c r="T217" s="1"/>
      <c r="U217" s="1"/>
      <c r="V217" s="1"/>
      <c r="W217" s="1"/>
      <c r="X217" s="1"/>
      <c r="Y217" s="1"/>
      <c r="Z217" s="1"/>
      <c r="AA217" s="1"/>
      <c r="AB217" s="70"/>
      <c r="AC217" s="70"/>
      <c r="AD217" s="70"/>
      <c r="AE217" s="70"/>
      <c r="AF217" s="70"/>
      <c r="AG217" s="70"/>
      <c r="AH217" s="70"/>
      <c r="AI217" s="70"/>
      <c r="AJ217" s="70"/>
    </row>
    <row r="218" spans="1:36" ht="15.75" hidden="1" customHeight="1">
      <c r="A218" s="1"/>
      <c r="B218" s="1"/>
      <c r="C218" s="1"/>
      <c r="D218" s="1"/>
      <c r="E218" s="1"/>
      <c r="F218" s="11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16"/>
      <c r="S218" s="1"/>
      <c r="T218" s="1"/>
      <c r="U218" s="1"/>
      <c r="V218" s="1"/>
      <c r="W218" s="1"/>
      <c r="X218" s="1"/>
      <c r="Y218" s="1"/>
      <c r="Z218" s="1"/>
      <c r="AA218" s="1"/>
      <c r="AB218" s="70"/>
      <c r="AC218" s="70"/>
      <c r="AD218" s="70"/>
      <c r="AE218" s="70"/>
      <c r="AF218" s="70"/>
      <c r="AG218" s="70"/>
      <c r="AH218" s="70"/>
      <c r="AI218" s="70"/>
      <c r="AJ218" s="70"/>
    </row>
    <row r="219" spans="1:36" ht="15.75" hidden="1" customHeight="1">
      <c r="A219" s="1"/>
      <c r="B219" s="1"/>
      <c r="C219" s="1"/>
      <c r="D219" s="1"/>
      <c r="E219" s="1"/>
      <c r="F219" s="11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16"/>
      <c r="S219" s="1"/>
      <c r="T219" s="1"/>
      <c r="U219" s="1"/>
      <c r="V219" s="1"/>
      <c r="W219" s="1"/>
      <c r="X219" s="1"/>
      <c r="Y219" s="1"/>
      <c r="Z219" s="1"/>
      <c r="AA219" s="1"/>
      <c r="AB219" s="70"/>
      <c r="AC219" s="70"/>
      <c r="AD219" s="70"/>
      <c r="AE219" s="70"/>
      <c r="AF219" s="70"/>
      <c r="AG219" s="70"/>
      <c r="AH219" s="70"/>
      <c r="AI219" s="70"/>
      <c r="AJ219" s="70"/>
    </row>
    <row r="220" spans="1:36" ht="15.75" hidden="1" customHeight="1">
      <c r="A220" s="1"/>
      <c r="B220" s="1"/>
      <c r="C220" s="1"/>
      <c r="D220" s="1"/>
      <c r="E220" s="1"/>
      <c r="F220" s="11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16"/>
      <c r="S220" s="1"/>
      <c r="T220" s="1"/>
      <c r="U220" s="1"/>
      <c r="V220" s="1"/>
      <c r="W220" s="1"/>
      <c r="X220" s="1"/>
      <c r="Y220" s="1"/>
      <c r="Z220" s="1"/>
      <c r="AA220" s="1"/>
      <c r="AB220" s="70"/>
      <c r="AC220" s="70"/>
      <c r="AD220" s="70"/>
      <c r="AE220" s="70"/>
      <c r="AF220" s="70"/>
      <c r="AG220" s="70"/>
      <c r="AH220" s="70"/>
      <c r="AI220" s="70"/>
      <c r="AJ220" s="70"/>
    </row>
    <row r="221" spans="1:36" ht="15.75" hidden="1" customHeight="1">
      <c r="A221" s="1"/>
      <c r="B221" s="1"/>
      <c r="C221" s="1"/>
      <c r="D221" s="1"/>
      <c r="E221" s="1"/>
      <c r="F221" s="11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16"/>
      <c r="S221" s="1"/>
      <c r="T221" s="1"/>
      <c r="U221" s="1"/>
      <c r="V221" s="1"/>
      <c r="W221" s="1"/>
      <c r="X221" s="1"/>
      <c r="Y221" s="1"/>
      <c r="Z221" s="1"/>
      <c r="AA221" s="1"/>
      <c r="AB221" s="70"/>
      <c r="AC221" s="70"/>
      <c r="AD221" s="70"/>
      <c r="AE221" s="70"/>
      <c r="AF221" s="70"/>
      <c r="AG221" s="70"/>
      <c r="AH221" s="70"/>
      <c r="AI221" s="70"/>
      <c r="AJ221" s="70"/>
    </row>
    <row r="222" spans="1:36" ht="15.75" hidden="1" customHeight="1">
      <c r="A222" s="1"/>
      <c r="B222" s="1"/>
      <c r="C222" s="1"/>
      <c r="D222" s="1"/>
      <c r="E222" s="1"/>
      <c r="F222" s="11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16"/>
      <c r="S222" s="1"/>
      <c r="T222" s="1"/>
      <c r="U222" s="1"/>
      <c r="V222" s="1"/>
      <c r="W222" s="1"/>
      <c r="X222" s="1"/>
      <c r="Y222" s="1"/>
      <c r="Z222" s="1"/>
      <c r="AA222" s="1"/>
      <c r="AB222" s="70"/>
      <c r="AC222" s="70"/>
      <c r="AD222" s="70"/>
      <c r="AE222" s="70"/>
      <c r="AF222" s="70"/>
      <c r="AG222" s="70"/>
      <c r="AH222" s="70"/>
      <c r="AI222" s="70"/>
      <c r="AJ222" s="70"/>
    </row>
    <row r="223" spans="1:36" ht="15.75" hidden="1" customHeight="1">
      <c r="A223" s="1"/>
      <c r="B223" s="1"/>
      <c r="C223" s="1"/>
      <c r="D223" s="1"/>
      <c r="E223" s="1"/>
      <c r="F223" s="11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16"/>
      <c r="S223" s="1"/>
      <c r="T223" s="1"/>
      <c r="U223" s="1"/>
      <c r="V223" s="1"/>
      <c r="W223" s="1"/>
      <c r="X223" s="1"/>
      <c r="Y223" s="1"/>
      <c r="Z223" s="1"/>
      <c r="AA223" s="1"/>
      <c r="AB223" s="70"/>
      <c r="AC223" s="70"/>
      <c r="AD223" s="70"/>
      <c r="AE223" s="70"/>
      <c r="AF223" s="70"/>
      <c r="AG223" s="70"/>
      <c r="AH223" s="70"/>
      <c r="AI223" s="70"/>
      <c r="AJ223" s="70"/>
    </row>
    <row r="224" spans="1:36" ht="15.75" hidden="1" customHeight="1">
      <c r="A224" s="1"/>
      <c r="B224" s="1"/>
      <c r="C224" s="1"/>
      <c r="D224" s="1"/>
      <c r="E224" s="1"/>
      <c r="F224" s="11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16"/>
      <c r="S224" s="1"/>
      <c r="T224" s="1"/>
      <c r="U224" s="1"/>
      <c r="V224" s="1"/>
      <c r="W224" s="1"/>
      <c r="X224" s="1"/>
      <c r="Y224" s="1"/>
      <c r="Z224" s="1"/>
      <c r="AA224" s="1"/>
      <c r="AB224" s="70"/>
      <c r="AC224" s="70"/>
      <c r="AD224" s="70"/>
      <c r="AE224" s="70"/>
      <c r="AF224" s="70"/>
      <c r="AG224" s="70"/>
      <c r="AH224" s="70"/>
      <c r="AI224" s="70"/>
      <c r="AJ224" s="70"/>
    </row>
    <row r="225" spans="1:36" ht="15.75" hidden="1" customHeight="1">
      <c r="A225" s="1"/>
      <c r="B225" s="1"/>
      <c r="C225" s="1"/>
      <c r="D225" s="1"/>
      <c r="E225" s="1"/>
      <c r="F225" s="11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16"/>
      <c r="S225" s="1"/>
      <c r="T225" s="1"/>
      <c r="U225" s="1"/>
      <c r="V225" s="1"/>
      <c r="W225" s="1"/>
      <c r="X225" s="1"/>
      <c r="Y225" s="1"/>
      <c r="Z225" s="1"/>
      <c r="AA225" s="1"/>
      <c r="AB225" s="70"/>
      <c r="AC225" s="70"/>
      <c r="AD225" s="70"/>
      <c r="AE225" s="70"/>
      <c r="AF225" s="70"/>
      <c r="AG225" s="70"/>
      <c r="AH225" s="70"/>
      <c r="AI225" s="70"/>
      <c r="AJ225" s="70"/>
    </row>
    <row r="226" spans="1:36" ht="15.75" hidden="1" customHeight="1">
      <c r="A226" s="1"/>
      <c r="B226" s="1"/>
      <c r="C226" s="1"/>
      <c r="D226" s="1"/>
      <c r="E226" s="1"/>
      <c r="F226" s="11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16"/>
      <c r="S226" s="1"/>
      <c r="T226" s="1"/>
      <c r="U226" s="1"/>
      <c r="V226" s="1"/>
      <c r="W226" s="1"/>
      <c r="X226" s="1"/>
      <c r="Y226" s="1"/>
      <c r="Z226" s="1"/>
      <c r="AA226" s="1"/>
      <c r="AB226" s="70"/>
      <c r="AC226" s="70"/>
      <c r="AD226" s="70"/>
      <c r="AE226" s="70"/>
      <c r="AF226" s="70"/>
      <c r="AG226" s="70"/>
      <c r="AH226" s="70"/>
      <c r="AI226" s="70"/>
      <c r="AJ226" s="70"/>
    </row>
    <row r="227" spans="1:36" ht="15.75" hidden="1" customHeight="1">
      <c r="A227" s="1"/>
      <c r="B227" s="1"/>
      <c r="C227" s="1"/>
      <c r="D227" s="1"/>
      <c r="E227" s="1"/>
      <c r="F227" s="11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16"/>
      <c r="S227" s="1"/>
      <c r="T227" s="1"/>
      <c r="U227" s="1"/>
      <c r="V227" s="1"/>
      <c r="W227" s="1"/>
      <c r="X227" s="1"/>
      <c r="Y227" s="1"/>
      <c r="Z227" s="1"/>
      <c r="AA227" s="1"/>
      <c r="AB227" s="70"/>
      <c r="AC227" s="70"/>
      <c r="AD227" s="70"/>
      <c r="AE227" s="70"/>
      <c r="AF227" s="70"/>
      <c r="AG227" s="70"/>
      <c r="AH227" s="70"/>
      <c r="AI227" s="70"/>
      <c r="AJ227" s="70"/>
    </row>
    <row r="228" spans="1:36" ht="15.75" hidden="1" customHeight="1">
      <c r="A228" s="1"/>
      <c r="B228" s="1"/>
      <c r="C228" s="1"/>
      <c r="D228" s="1"/>
      <c r="E228" s="1"/>
      <c r="F228" s="11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16"/>
      <c r="S228" s="1"/>
      <c r="T228" s="1"/>
      <c r="U228" s="1"/>
      <c r="V228" s="1"/>
      <c r="W228" s="1"/>
      <c r="X228" s="1"/>
      <c r="Y228" s="1"/>
      <c r="Z228" s="1"/>
      <c r="AA228" s="1"/>
      <c r="AB228" s="70"/>
      <c r="AC228" s="70"/>
      <c r="AD228" s="70"/>
      <c r="AE228" s="70"/>
      <c r="AF228" s="70"/>
      <c r="AG228" s="70"/>
      <c r="AH228" s="70"/>
      <c r="AI228" s="70"/>
      <c r="AJ228" s="70"/>
    </row>
    <row r="229" spans="1:36" ht="15.75" hidden="1" customHeight="1">
      <c r="A229" s="1"/>
      <c r="B229" s="1"/>
      <c r="C229" s="1"/>
      <c r="D229" s="1"/>
      <c r="E229" s="1"/>
      <c r="F229" s="11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16"/>
      <c r="S229" s="1"/>
      <c r="T229" s="1"/>
      <c r="U229" s="1"/>
      <c r="V229" s="1"/>
      <c r="W229" s="1"/>
      <c r="X229" s="1"/>
      <c r="Y229" s="1"/>
      <c r="Z229" s="1"/>
      <c r="AA229" s="1"/>
      <c r="AB229" s="70"/>
      <c r="AC229" s="70"/>
      <c r="AD229" s="70"/>
      <c r="AE229" s="70"/>
      <c r="AF229" s="70"/>
      <c r="AG229" s="70"/>
      <c r="AH229" s="70"/>
      <c r="AI229" s="70"/>
      <c r="AJ229" s="70"/>
    </row>
    <row r="230" spans="1:36" ht="15.75" hidden="1" customHeight="1">
      <c r="A230" s="1"/>
      <c r="B230" s="1"/>
      <c r="C230" s="1"/>
      <c r="D230" s="1"/>
      <c r="E230" s="1"/>
      <c r="F230" s="11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16"/>
      <c r="S230" s="1"/>
      <c r="T230" s="1"/>
      <c r="U230" s="1"/>
      <c r="V230" s="1"/>
      <c r="W230" s="1"/>
      <c r="X230" s="1"/>
      <c r="Y230" s="1"/>
      <c r="Z230" s="1"/>
      <c r="AA230" s="1"/>
      <c r="AB230" s="70"/>
      <c r="AC230" s="70"/>
      <c r="AD230" s="70"/>
      <c r="AE230" s="70"/>
      <c r="AF230" s="70"/>
      <c r="AG230" s="70"/>
      <c r="AH230" s="70"/>
      <c r="AI230" s="70"/>
      <c r="AJ230" s="70"/>
    </row>
    <row r="231" spans="1:36" ht="15.75" hidden="1" customHeight="1">
      <c r="A231" s="1"/>
      <c r="B231" s="1"/>
      <c r="C231" s="1"/>
      <c r="D231" s="1"/>
      <c r="E231" s="1"/>
      <c r="F231" s="11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16"/>
      <c r="S231" s="1"/>
      <c r="T231" s="1"/>
      <c r="U231" s="1"/>
      <c r="V231" s="1"/>
      <c r="W231" s="1"/>
      <c r="X231" s="1"/>
      <c r="Y231" s="1"/>
      <c r="Z231" s="1"/>
      <c r="AA231" s="1"/>
      <c r="AB231" s="70"/>
      <c r="AC231" s="70"/>
      <c r="AD231" s="70"/>
      <c r="AE231" s="70"/>
      <c r="AF231" s="70"/>
      <c r="AG231" s="70"/>
      <c r="AH231" s="70"/>
      <c r="AI231" s="70"/>
      <c r="AJ231" s="70"/>
    </row>
    <row r="232" spans="1:36" ht="15.75" hidden="1" customHeight="1">
      <c r="A232" s="1"/>
      <c r="B232" s="1"/>
      <c r="C232" s="1"/>
      <c r="D232" s="1"/>
      <c r="E232" s="1"/>
      <c r="F232" s="11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16"/>
      <c r="S232" s="1"/>
      <c r="T232" s="1"/>
      <c r="U232" s="1"/>
      <c r="V232" s="1"/>
      <c r="W232" s="1"/>
      <c r="X232" s="1"/>
      <c r="Y232" s="1"/>
      <c r="Z232" s="1"/>
      <c r="AA232" s="1"/>
      <c r="AB232" s="70"/>
      <c r="AC232" s="70"/>
      <c r="AD232" s="70"/>
      <c r="AE232" s="70"/>
      <c r="AF232" s="70"/>
      <c r="AG232" s="70"/>
      <c r="AH232" s="70"/>
      <c r="AI232" s="70"/>
      <c r="AJ232" s="70"/>
    </row>
    <row r="233" spans="1:36" ht="15.75" hidden="1" customHeight="1">
      <c r="A233" s="1"/>
      <c r="B233" s="1"/>
      <c r="C233" s="1"/>
      <c r="D233" s="1"/>
      <c r="E233" s="1"/>
      <c r="F233" s="11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16"/>
      <c r="S233" s="1"/>
      <c r="T233" s="1"/>
      <c r="U233" s="1"/>
      <c r="V233" s="1"/>
      <c r="W233" s="1"/>
      <c r="X233" s="1"/>
      <c r="Y233" s="1"/>
      <c r="Z233" s="1"/>
      <c r="AA233" s="1"/>
      <c r="AB233" s="70"/>
      <c r="AC233" s="70"/>
      <c r="AD233" s="70"/>
      <c r="AE233" s="70"/>
      <c r="AF233" s="70"/>
      <c r="AG233" s="70"/>
      <c r="AH233" s="70"/>
      <c r="AI233" s="70"/>
      <c r="AJ233" s="70"/>
    </row>
    <row r="234" spans="1:36" ht="15.75" hidden="1" customHeight="1">
      <c r="A234" s="1"/>
      <c r="B234" s="1"/>
      <c r="C234" s="1"/>
      <c r="D234" s="1"/>
      <c r="E234" s="1"/>
      <c r="F234" s="11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16"/>
      <c r="S234" s="1"/>
      <c r="T234" s="1"/>
      <c r="U234" s="1"/>
      <c r="V234" s="1"/>
      <c r="W234" s="1"/>
      <c r="X234" s="1"/>
      <c r="Y234" s="1"/>
      <c r="Z234" s="1"/>
      <c r="AA234" s="1"/>
      <c r="AB234" s="70"/>
      <c r="AC234" s="70"/>
      <c r="AD234" s="70"/>
      <c r="AE234" s="70"/>
      <c r="AF234" s="70"/>
      <c r="AG234" s="70"/>
      <c r="AH234" s="70"/>
      <c r="AI234" s="70"/>
      <c r="AJ234" s="70"/>
    </row>
    <row r="235" spans="1:36" ht="15.75" hidden="1" customHeight="1">
      <c r="A235" s="1"/>
      <c r="B235" s="1"/>
      <c r="C235" s="1"/>
      <c r="D235" s="1"/>
      <c r="E235" s="1"/>
      <c r="F235" s="11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16"/>
      <c r="S235" s="1"/>
      <c r="T235" s="1"/>
      <c r="U235" s="1"/>
      <c r="V235" s="1"/>
      <c r="W235" s="1"/>
      <c r="X235" s="1"/>
      <c r="Y235" s="1"/>
      <c r="Z235" s="1"/>
      <c r="AA235" s="1"/>
      <c r="AB235" s="70"/>
      <c r="AC235" s="70"/>
      <c r="AD235" s="70"/>
      <c r="AE235" s="70"/>
      <c r="AF235" s="70"/>
      <c r="AG235" s="70"/>
      <c r="AH235" s="70"/>
      <c r="AI235" s="70"/>
      <c r="AJ235" s="70"/>
    </row>
    <row r="236" spans="1:36" ht="15.75" hidden="1" customHeight="1">
      <c r="A236" s="1"/>
      <c r="B236" s="1"/>
      <c r="C236" s="1"/>
      <c r="D236" s="1"/>
      <c r="E236" s="1"/>
      <c r="F236" s="11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16"/>
      <c r="S236" s="1"/>
      <c r="T236" s="1"/>
      <c r="U236" s="1"/>
      <c r="V236" s="1"/>
      <c r="W236" s="1"/>
      <c r="X236" s="1"/>
      <c r="Y236" s="1"/>
      <c r="Z236" s="1"/>
      <c r="AA236" s="1"/>
      <c r="AB236" s="70"/>
      <c r="AC236" s="70"/>
      <c r="AD236" s="70"/>
      <c r="AE236" s="70"/>
      <c r="AF236" s="70"/>
      <c r="AG236" s="70"/>
      <c r="AH236" s="70"/>
      <c r="AI236" s="70"/>
      <c r="AJ236" s="70"/>
    </row>
    <row r="237" spans="1:36" ht="15.75" hidden="1" customHeight="1">
      <c r="A237" s="1"/>
      <c r="B237" s="1"/>
      <c r="C237" s="1"/>
      <c r="D237" s="1"/>
      <c r="E237" s="1"/>
      <c r="F237" s="11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16"/>
      <c r="S237" s="1"/>
      <c r="T237" s="1"/>
      <c r="U237" s="1"/>
      <c r="V237" s="1"/>
      <c r="W237" s="1"/>
      <c r="X237" s="1"/>
      <c r="Y237" s="1"/>
      <c r="Z237" s="1"/>
      <c r="AA237" s="1"/>
      <c r="AB237" s="70"/>
      <c r="AC237" s="70"/>
      <c r="AD237" s="70"/>
      <c r="AE237" s="70"/>
      <c r="AF237" s="70"/>
      <c r="AG237" s="70"/>
      <c r="AH237" s="70"/>
      <c r="AI237" s="70"/>
      <c r="AJ237" s="70"/>
    </row>
    <row r="238" spans="1:36" ht="15.75" hidden="1" customHeight="1">
      <c r="A238" s="1"/>
      <c r="B238" s="1"/>
      <c r="C238" s="1"/>
      <c r="D238" s="1"/>
      <c r="E238" s="1"/>
      <c r="F238" s="11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16"/>
      <c r="S238" s="1"/>
      <c r="T238" s="1"/>
      <c r="U238" s="1"/>
      <c r="V238" s="1"/>
      <c r="W238" s="1"/>
      <c r="X238" s="1"/>
      <c r="Y238" s="1"/>
      <c r="Z238" s="1"/>
      <c r="AA238" s="1"/>
      <c r="AB238" s="70"/>
      <c r="AC238" s="70"/>
      <c r="AD238" s="70"/>
      <c r="AE238" s="70"/>
      <c r="AF238" s="70"/>
      <c r="AG238" s="70"/>
      <c r="AH238" s="70"/>
      <c r="AI238" s="70"/>
      <c r="AJ238" s="70"/>
    </row>
    <row r="239" spans="1:36" ht="15.75" hidden="1" customHeight="1">
      <c r="A239" s="1"/>
      <c r="B239" s="1"/>
      <c r="C239" s="1"/>
      <c r="D239" s="1"/>
      <c r="E239" s="1"/>
      <c r="F239" s="11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16"/>
      <c r="S239" s="1"/>
      <c r="T239" s="1"/>
      <c r="U239" s="1"/>
      <c r="V239" s="1"/>
      <c r="W239" s="1"/>
      <c r="X239" s="1"/>
      <c r="Y239" s="1"/>
      <c r="Z239" s="1"/>
      <c r="AA239" s="1"/>
      <c r="AB239" s="70"/>
      <c r="AC239" s="70"/>
      <c r="AD239" s="70"/>
      <c r="AE239" s="70"/>
      <c r="AF239" s="70"/>
      <c r="AG239" s="70"/>
      <c r="AH239" s="70"/>
      <c r="AI239" s="70"/>
      <c r="AJ239" s="70"/>
    </row>
    <row r="240" spans="1:36" ht="15.75" hidden="1" customHeight="1">
      <c r="A240" s="1"/>
      <c r="B240" s="1"/>
      <c r="C240" s="1"/>
      <c r="D240" s="1"/>
      <c r="E240" s="1"/>
      <c r="F240" s="11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16"/>
      <c r="S240" s="1"/>
      <c r="T240" s="1"/>
      <c r="U240" s="1"/>
      <c r="V240" s="1"/>
      <c r="W240" s="1"/>
      <c r="X240" s="1"/>
      <c r="Y240" s="1"/>
      <c r="Z240" s="1"/>
      <c r="AA240" s="1"/>
      <c r="AB240" s="70"/>
      <c r="AC240" s="70"/>
      <c r="AD240" s="70"/>
      <c r="AE240" s="70"/>
      <c r="AF240" s="70"/>
      <c r="AG240" s="70"/>
      <c r="AH240" s="70"/>
      <c r="AI240" s="70"/>
      <c r="AJ240" s="70"/>
    </row>
    <row r="241" spans="1:36" ht="15.75" hidden="1" customHeight="1">
      <c r="A241" s="1"/>
      <c r="B241" s="1"/>
      <c r="C241" s="1"/>
      <c r="D241" s="1"/>
      <c r="E241" s="1"/>
      <c r="F241" s="11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16"/>
      <c r="S241" s="1"/>
      <c r="T241" s="1"/>
      <c r="U241" s="1"/>
      <c r="V241" s="1"/>
      <c r="W241" s="1"/>
      <c r="X241" s="1"/>
      <c r="Y241" s="1"/>
      <c r="Z241" s="1"/>
      <c r="AA241" s="1"/>
      <c r="AB241" s="70"/>
      <c r="AC241" s="70"/>
      <c r="AD241" s="70"/>
      <c r="AE241" s="70"/>
      <c r="AF241" s="70"/>
      <c r="AG241" s="70"/>
      <c r="AH241" s="70"/>
      <c r="AI241" s="70"/>
      <c r="AJ241" s="70"/>
    </row>
    <row r="242" spans="1:36" ht="15.75" hidden="1" customHeight="1">
      <c r="A242" s="1"/>
      <c r="B242" s="1"/>
      <c r="C242" s="1"/>
      <c r="D242" s="1"/>
      <c r="E242" s="1"/>
      <c r="F242" s="11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16"/>
      <c r="S242" s="1"/>
      <c r="T242" s="1"/>
      <c r="U242" s="1"/>
      <c r="V242" s="1"/>
      <c r="W242" s="1"/>
      <c r="X242" s="1"/>
      <c r="Y242" s="1"/>
      <c r="Z242" s="1"/>
      <c r="AA242" s="1"/>
      <c r="AB242" s="70"/>
      <c r="AC242" s="70"/>
      <c r="AD242" s="70"/>
      <c r="AE242" s="70"/>
      <c r="AF242" s="70"/>
      <c r="AG242" s="70"/>
      <c r="AH242" s="70"/>
      <c r="AI242" s="70"/>
      <c r="AJ242" s="70"/>
    </row>
    <row r="243" spans="1:36" ht="15.75" hidden="1" customHeight="1">
      <c r="A243" s="1"/>
      <c r="B243" s="1"/>
      <c r="C243" s="1"/>
      <c r="D243" s="1"/>
      <c r="E243" s="1"/>
      <c r="F243" s="11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16"/>
      <c r="S243" s="1"/>
      <c r="T243" s="1"/>
      <c r="U243" s="1"/>
      <c r="V243" s="1"/>
      <c r="W243" s="1"/>
      <c r="X243" s="1"/>
      <c r="Y243" s="1"/>
      <c r="Z243" s="1"/>
      <c r="AA243" s="1"/>
      <c r="AB243" s="70"/>
      <c r="AC243" s="70"/>
      <c r="AD243" s="70"/>
      <c r="AE243" s="70"/>
      <c r="AF243" s="70"/>
      <c r="AG243" s="70"/>
      <c r="AH243" s="70"/>
      <c r="AI243" s="70"/>
      <c r="AJ243" s="70"/>
    </row>
    <row r="244" spans="1:36" ht="15.75" hidden="1" customHeight="1">
      <c r="A244" s="1"/>
      <c r="B244" s="1"/>
      <c r="C244" s="1"/>
      <c r="D244" s="1"/>
      <c r="E244" s="1"/>
      <c r="F244" s="11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16"/>
      <c r="S244" s="1"/>
      <c r="T244" s="1"/>
      <c r="U244" s="1"/>
      <c r="V244" s="1"/>
      <c r="W244" s="1"/>
      <c r="X244" s="1"/>
      <c r="Y244" s="1"/>
      <c r="Z244" s="1"/>
      <c r="AA244" s="1"/>
      <c r="AB244" s="70"/>
      <c r="AC244" s="70"/>
      <c r="AD244" s="70"/>
      <c r="AE244" s="70"/>
      <c r="AF244" s="70"/>
      <c r="AG244" s="70"/>
      <c r="AH244" s="70"/>
      <c r="AI244" s="70"/>
      <c r="AJ244" s="70"/>
    </row>
    <row r="245" spans="1:36" ht="15.75" hidden="1" customHeight="1">
      <c r="A245" s="1"/>
      <c r="B245" s="1"/>
      <c r="C245" s="1"/>
      <c r="D245" s="1"/>
      <c r="E245" s="1"/>
      <c r="F245" s="11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16"/>
      <c r="S245" s="1"/>
      <c r="T245" s="1"/>
      <c r="U245" s="1"/>
      <c r="V245" s="1"/>
      <c r="W245" s="1"/>
      <c r="X245" s="1"/>
      <c r="Y245" s="1"/>
      <c r="Z245" s="1"/>
      <c r="AA245" s="1"/>
      <c r="AB245" s="70"/>
      <c r="AC245" s="70"/>
      <c r="AD245" s="70"/>
      <c r="AE245" s="70"/>
      <c r="AF245" s="70"/>
      <c r="AG245" s="70"/>
      <c r="AH245" s="70"/>
      <c r="AI245" s="70"/>
      <c r="AJ245" s="70"/>
    </row>
    <row r="246" spans="1:36" ht="15.75" hidden="1" customHeight="1">
      <c r="A246" s="1"/>
      <c r="B246" s="1"/>
      <c r="C246" s="1"/>
      <c r="D246" s="1"/>
      <c r="E246" s="1"/>
      <c r="F246" s="11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16"/>
      <c r="S246" s="1"/>
      <c r="T246" s="1"/>
      <c r="U246" s="1"/>
      <c r="V246" s="1"/>
      <c r="W246" s="1"/>
      <c r="X246" s="1"/>
      <c r="Y246" s="1"/>
      <c r="Z246" s="1"/>
      <c r="AA246" s="1"/>
      <c r="AB246" s="70"/>
      <c r="AC246" s="70"/>
      <c r="AD246" s="70"/>
      <c r="AE246" s="70"/>
      <c r="AF246" s="70"/>
      <c r="AG246" s="70"/>
      <c r="AH246" s="70"/>
      <c r="AI246" s="70"/>
      <c r="AJ246" s="70"/>
    </row>
    <row r="247" spans="1:36" ht="15.75" hidden="1" customHeight="1">
      <c r="A247" s="1"/>
      <c r="B247" s="1"/>
      <c r="C247" s="1"/>
      <c r="D247" s="1"/>
      <c r="E247" s="1"/>
      <c r="F247" s="11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16"/>
      <c r="S247" s="1"/>
      <c r="T247" s="1"/>
      <c r="U247" s="1"/>
      <c r="V247" s="1"/>
      <c r="W247" s="1"/>
      <c r="X247" s="1"/>
      <c r="Y247" s="1"/>
      <c r="Z247" s="1"/>
      <c r="AA247" s="1"/>
      <c r="AB247" s="70"/>
      <c r="AC247" s="70"/>
      <c r="AD247" s="70"/>
      <c r="AE247" s="70"/>
      <c r="AF247" s="70"/>
      <c r="AG247" s="70"/>
      <c r="AH247" s="70"/>
      <c r="AI247" s="70"/>
      <c r="AJ247" s="70"/>
    </row>
    <row r="248" spans="1:36" ht="15.75" hidden="1" customHeight="1">
      <c r="A248" s="1"/>
      <c r="B248" s="1"/>
      <c r="C248" s="1"/>
      <c r="D248" s="1"/>
      <c r="E248" s="1"/>
      <c r="F248" s="11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16"/>
      <c r="S248" s="1"/>
      <c r="T248" s="1"/>
      <c r="U248" s="1"/>
      <c r="V248" s="1"/>
      <c r="W248" s="1"/>
      <c r="X248" s="1"/>
      <c r="Y248" s="1"/>
      <c r="Z248" s="1"/>
      <c r="AA248" s="1"/>
      <c r="AB248" s="70"/>
      <c r="AC248" s="70"/>
      <c r="AD248" s="70"/>
      <c r="AE248" s="70"/>
      <c r="AF248" s="70"/>
      <c r="AG248" s="70"/>
      <c r="AH248" s="70"/>
      <c r="AI248" s="70"/>
      <c r="AJ248" s="70"/>
    </row>
    <row r="249" spans="1:36" ht="15.75" hidden="1" customHeight="1">
      <c r="A249" s="1"/>
      <c r="B249" s="1"/>
      <c r="C249" s="1"/>
      <c r="D249" s="1"/>
      <c r="E249" s="1"/>
      <c r="F249" s="11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16"/>
      <c r="S249" s="1"/>
      <c r="T249" s="1"/>
      <c r="U249" s="1"/>
      <c r="V249" s="1"/>
      <c r="W249" s="1"/>
      <c r="X249" s="1"/>
      <c r="Y249" s="1"/>
      <c r="Z249" s="1"/>
      <c r="AA249" s="1"/>
      <c r="AB249" s="70"/>
      <c r="AC249" s="70"/>
      <c r="AD249" s="70"/>
      <c r="AE249" s="70"/>
      <c r="AF249" s="70"/>
      <c r="AG249" s="70"/>
      <c r="AH249" s="70"/>
      <c r="AI249" s="70"/>
      <c r="AJ249" s="70"/>
    </row>
    <row r="250" spans="1:36" ht="15.75" hidden="1" customHeight="1">
      <c r="A250" s="1"/>
      <c r="B250" s="1"/>
      <c r="C250" s="1"/>
      <c r="D250" s="1"/>
      <c r="E250" s="1"/>
      <c r="F250" s="11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16"/>
      <c r="S250" s="1"/>
      <c r="T250" s="1"/>
      <c r="U250" s="1"/>
      <c r="V250" s="1"/>
      <c r="W250" s="1"/>
      <c r="X250" s="1"/>
      <c r="Y250" s="1"/>
      <c r="Z250" s="1"/>
      <c r="AA250" s="1"/>
      <c r="AB250" s="70"/>
      <c r="AC250" s="70"/>
      <c r="AD250" s="70"/>
      <c r="AE250" s="70"/>
      <c r="AF250" s="70"/>
      <c r="AG250" s="70"/>
      <c r="AH250" s="70"/>
      <c r="AI250" s="70"/>
      <c r="AJ250" s="70"/>
    </row>
    <row r="251" spans="1:36" ht="15.75" hidden="1" customHeight="1">
      <c r="A251" s="1"/>
      <c r="B251" s="1"/>
      <c r="C251" s="1"/>
      <c r="D251" s="1"/>
      <c r="E251" s="1"/>
      <c r="F251" s="11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16"/>
      <c r="S251" s="1"/>
      <c r="T251" s="1"/>
      <c r="U251" s="1"/>
      <c r="V251" s="1"/>
      <c r="W251" s="1"/>
      <c r="X251" s="1"/>
      <c r="Y251" s="1"/>
      <c r="Z251" s="1"/>
      <c r="AA251" s="1"/>
      <c r="AB251" s="70"/>
      <c r="AC251" s="70"/>
      <c r="AD251" s="70"/>
      <c r="AE251" s="70"/>
      <c r="AF251" s="70"/>
      <c r="AG251" s="70"/>
      <c r="AH251" s="70"/>
      <c r="AI251" s="70"/>
      <c r="AJ251" s="70"/>
    </row>
    <row r="252" spans="1:36" ht="15.75" hidden="1" customHeight="1">
      <c r="A252" s="1"/>
      <c r="B252" s="1"/>
      <c r="C252" s="1"/>
      <c r="D252" s="1"/>
      <c r="E252" s="1"/>
      <c r="F252" s="11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16"/>
      <c r="S252" s="1"/>
      <c r="T252" s="1"/>
      <c r="U252" s="1"/>
      <c r="V252" s="1"/>
      <c r="W252" s="1"/>
      <c r="X252" s="1"/>
      <c r="Y252" s="1"/>
      <c r="Z252" s="1"/>
      <c r="AA252" s="1"/>
      <c r="AB252" s="70"/>
      <c r="AC252" s="70"/>
      <c r="AD252" s="70"/>
      <c r="AE252" s="70"/>
      <c r="AF252" s="70"/>
      <c r="AG252" s="70"/>
      <c r="AH252" s="70"/>
      <c r="AI252" s="70"/>
      <c r="AJ252" s="70"/>
    </row>
    <row r="253" spans="1:36" ht="15.75" hidden="1" customHeight="1">
      <c r="A253" s="1"/>
      <c r="B253" s="1"/>
      <c r="C253" s="1"/>
      <c r="D253" s="1"/>
      <c r="E253" s="1"/>
      <c r="F253" s="11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16"/>
      <c r="S253" s="1"/>
      <c r="T253" s="1"/>
      <c r="U253" s="1"/>
      <c r="V253" s="1"/>
      <c r="W253" s="1"/>
      <c r="X253" s="1"/>
      <c r="Y253" s="1"/>
      <c r="Z253" s="1"/>
      <c r="AA253" s="1"/>
      <c r="AB253" s="70"/>
      <c r="AC253" s="70"/>
      <c r="AD253" s="70"/>
      <c r="AE253" s="70"/>
      <c r="AF253" s="70"/>
      <c r="AG253" s="70"/>
      <c r="AH253" s="70"/>
      <c r="AI253" s="70"/>
      <c r="AJ253" s="70"/>
    </row>
    <row r="254" spans="1:36" ht="15.75" hidden="1" customHeight="1">
      <c r="A254" s="1"/>
      <c r="B254" s="1"/>
      <c r="C254" s="1"/>
      <c r="D254" s="1"/>
      <c r="E254" s="1"/>
      <c r="F254" s="11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16"/>
      <c r="S254" s="1"/>
      <c r="T254" s="1"/>
      <c r="U254" s="1"/>
      <c r="V254" s="1"/>
      <c r="W254" s="1"/>
      <c r="X254" s="1"/>
      <c r="Y254" s="1"/>
      <c r="Z254" s="1"/>
      <c r="AA254" s="1"/>
      <c r="AB254" s="70"/>
      <c r="AC254" s="70"/>
      <c r="AD254" s="70"/>
      <c r="AE254" s="70"/>
      <c r="AF254" s="70"/>
      <c r="AG254" s="70"/>
      <c r="AH254" s="70"/>
      <c r="AI254" s="70"/>
      <c r="AJ254" s="70"/>
    </row>
    <row r="255" spans="1:36" ht="15.75" hidden="1" customHeight="1">
      <c r="A255" s="1"/>
      <c r="B255" s="1"/>
      <c r="C255" s="1"/>
      <c r="D255" s="1"/>
      <c r="E255" s="1"/>
      <c r="F255" s="11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16"/>
      <c r="S255" s="1"/>
      <c r="T255" s="1"/>
      <c r="U255" s="1"/>
      <c r="V255" s="1"/>
      <c r="W255" s="1"/>
      <c r="X255" s="1"/>
      <c r="Y255" s="1"/>
      <c r="Z255" s="1"/>
      <c r="AA255" s="1"/>
      <c r="AB255" s="70"/>
      <c r="AC255" s="70"/>
      <c r="AD255" s="70"/>
      <c r="AE255" s="70"/>
      <c r="AF255" s="70"/>
      <c r="AG255" s="70"/>
      <c r="AH255" s="70"/>
      <c r="AI255" s="70"/>
      <c r="AJ255" s="70"/>
    </row>
    <row r="256" spans="1:36" ht="15.75" hidden="1" customHeight="1">
      <c r="A256" s="1"/>
      <c r="B256" s="1"/>
      <c r="C256" s="1"/>
      <c r="D256" s="1"/>
      <c r="E256" s="1"/>
      <c r="F256" s="11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16"/>
      <c r="S256" s="1"/>
      <c r="T256" s="1"/>
      <c r="U256" s="1"/>
      <c r="V256" s="1"/>
      <c r="W256" s="1"/>
      <c r="X256" s="1"/>
      <c r="Y256" s="1"/>
      <c r="Z256" s="1"/>
      <c r="AA256" s="1"/>
      <c r="AB256" s="70"/>
      <c r="AC256" s="70"/>
      <c r="AD256" s="70"/>
      <c r="AE256" s="70"/>
      <c r="AF256" s="70"/>
      <c r="AG256" s="70"/>
      <c r="AH256" s="70"/>
      <c r="AI256" s="70"/>
      <c r="AJ256" s="70"/>
    </row>
    <row r="257" spans="1:36" ht="15.75" hidden="1" customHeight="1">
      <c r="A257" s="1"/>
      <c r="B257" s="1"/>
      <c r="C257" s="1"/>
      <c r="D257" s="1"/>
      <c r="E257" s="1"/>
      <c r="F257" s="11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16"/>
      <c r="S257" s="1"/>
      <c r="T257" s="1"/>
      <c r="U257" s="1"/>
      <c r="V257" s="1"/>
      <c r="W257" s="1"/>
      <c r="X257" s="1"/>
      <c r="Y257" s="1"/>
      <c r="Z257" s="1"/>
      <c r="AA257" s="1"/>
      <c r="AB257" s="70"/>
      <c r="AC257" s="70"/>
      <c r="AD257" s="70"/>
      <c r="AE257" s="70"/>
      <c r="AF257" s="70"/>
      <c r="AG257" s="70"/>
      <c r="AH257" s="70"/>
      <c r="AI257" s="70"/>
      <c r="AJ257" s="70"/>
    </row>
    <row r="258" spans="1:36" ht="15.75" hidden="1" customHeight="1">
      <c r="A258" s="70"/>
      <c r="B258" s="70"/>
      <c r="C258" s="70"/>
      <c r="D258" s="70"/>
      <c r="E258" s="70"/>
      <c r="F258" s="117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</row>
    <row r="259" spans="1:36" ht="15.75" hidden="1" customHeight="1">
      <c r="A259" s="70"/>
      <c r="B259" s="70"/>
      <c r="C259" s="70"/>
      <c r="D259" s="70"/>
      <c r="E259" s="70"/>
      <c r="F259" s="117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</row>
    <row r="260" spans="1:36" ht="15.75" hidden="1" customHeight="1">
      <c r="A260" s="70"/>
      <c r="B260" s="70"/>
      <c r="C260" s="70"/>
      <c r="D260" s="70"/>
      <c r="E260" s="70"/>
      <c r="F260" s="117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</row>
    <row r="261" spans="1:36" ht="15.75" hidden="1" customHeight="1">
      <c r="A261" s="70"/>
      <c r="B261" s="70"/>
      <c r="C261" s="70"/>
      <c r="D261" s="70"/>
      <c r="E261" s="70"/>
      <c r="F261" s="117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</row>
    <row r="262" spans="1:36" ht="15.75" hidden="1" customHeight="1">
      <c r="A262" s="70"/>
      <c r="B262" s="70"/>
      <c r="C262" s="70"/>
      <c r="D262" s="70"/>
      <c r="E262" s="70"/>
      <c r="F262" s="117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</row>
    <row r="263" spans="1:36" ht="15.75" hidden="1" customHeight="1">
      <c r="A263" s="70"/>
      <c r="B263" s="70"/>
      <c r="C263" s="70"/>
      <c r="D263" s="70"/>
      <c r="E263" s="70"/>
      <c r="F263" s="117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</row>
    <row r="264" spans="1:36" ht="15.75" hidden="1" customHeight="1">
      <c r="A264" s="70"/>
      <c r="B264" s="70"/>
      <c r="C264" s="70"/>
      <c r="D264" s="70"/>
      <c r="E264" s="70"/>
      <c r="F264" s="117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</row>
    <row r="265" spans="1:36" ht="15.75" hidden="1" customHeight="1">
      <c r="A265" s="70"/>
      <c r="B265" s="70"/>
      <c r="C265" s="70"/>
      <c r="D265" s="70"/>
      <c r="E265" s="70"/>
      <c r="F265" s="117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</row>
    <row r="266" spans="1:36" ht="15.75" hidden="1" customHeight="1">
      <c r="A266" s="70"/>
      <c r="B266" s="70"/>
      <c r="C266" s="70"/>
      <c r="D266" s="70"/>
      <c r="E266" s="70"/>
      <c r="F266" s="117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</row>
    <row r="267" spans="1:36" ht="15.75" hidden="1" customHeight="1">
      <c r="A267" s="70"/>
      <c r="B267" s="70"/>
      <c r="C267" s="70"/>
      <c r="D267" s="70"/>
      <c r="E267" s="70"/>
      <c r="F267" s="117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</row>
    <row r="268" spans="1:36" ht="15.75" hidden="1" customHeight="1">
      <c r="A268" s="70"/>
      <c r="B268" s="70"/>
      <c r="C268" s="70"/>
      <c r="D268" s="70"/>
      <c r="E268" s="70"/>
      <c r="F268" s="117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</row>
    <row r="269" spans="1:36" ht="15.75" hidden="1" customHeight="1">
      <c r="A269" s="70"/>
      <c r="B269" s="70"/>
      <c r="C269" s="70"/>
      <c r="D269" s="70"/>
      <c r="E269" s="70"/>
      <c r="F269" s="117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</row>
    <row r="270" spans="1:36" ht="15.75" hidden="1" customHeight="1">
      <c r="A270" s="70"/>
      <c r="B270" s="70"/>
      <c r="C270" s="70"/>
      <c r="D270" s="70"/>
      <c r="E270" s="70"/>
      <c r="F270" s="117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</row>
    <row r="271" spans="1:36" ht="15.75" hidden="1" customHeight="1">
      <c r="A271" s="70"/>
      <c r="B271" s="70"/>
      <c r="C271" s="70"/>
      <c r="D271" s="70"/>
      <c r="E271" s="70"/>
      <c r="F271" s="117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</row>
    <row r="272" spans="1:36" ht="15.75" hidden="1" customHeight="1">
      <c r="A272" s="70"/>
      <c r="B272" s="70"/>
      <c r="C272" s="70"/>
      <c r="D272" s="70"/>
      <c r="E272" s="70"/>
      <c r="F272" s="117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</row>
    <row r="273" spans="1:36" ht="15.75" hidden="1" customHeight="1">
      <c r="A273" s="70"/>
      <c r="B273" s="70"/>
      <c r="C273" s="70"/>
      <c r="D273" s="70"/>
      <c r="E273" s="70"/>
      <c r="F273" s="117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</row>
    <row r="274" spans="1:36" ht="15.75" hidden="1" customHeight="1">
      <c r="A274" s="70"/>
      <c r="B274" s="70"/>
      <c r="C274" s="70"/>
      <c r="D274" s="70"/>
      <c r="E274" s="70"/>
      <c r="F274" s="117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</row>
    <row r="275" spans="1:36" ht="15.75" hidden="1" customHeight="1">
      <c r="A275" s="70"/>
      <c r="B275" s="70"/>
      <c r="C275" s="70"/>
      <c r="D275" s="70"/>
      <c r="E275" s="70"/>
      <c r="F275" s="117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</row>
    <row r="276" spans="1:36" ht="15.75" hidden="1" customHeight="1">
      <c r="A276" s="70"/>
      <c r="B276" s="70"/>
      <c r="C276" s="70"/>
      <c r="D276" s="70"/>
      <c r="E276" s="70"/>
      <c r="F276" s="117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</row>
    <row r="277" spans="1:36" ht="15.75" hidden="1" customHeight="1">
      <c r="A277" s="70"/>
      <c r="B277" s="70"/>
      <c r="C277" s="70"/>
      <c r="D277" s="70"/>
      <c r="E277" s="70"/>
      <c r="F277" s="117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</row>
    <row r="278" spans="1:36" ht="15.75" hidden="1" customHeight="1">
      <c r="A278" s="70"/>
      <c r="B278" s="70"/>
      <c r="C278" s="70"/>
      <c r="D278" s="70"/>
      <c r="E278" s="70"/>
      <c r="F278" s="117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</row>
    <row r="279" spans="1:36" ht="15.75" hidden="1" customHeight="1">
      <c r="A279" s="70"/>
      <c r="B279" s="70"/>
      <c r="C279" s="70"/>
      <c r="D279" s="70"/>
      <c r="E279" s="70"/>
      <c r="F279" s="117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</row>
    <row r="280" spans="1:36" ht="15.75" hidden="1" customHeight="1">
      <c r="A280" s="70"/>
      <c r="B280" s="70"/>
      <c r="C280" s="70"/>
      <c r="D280" s="70"/>
      <c r="E280" s="70"/>
      <c r="F280" s="117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</row>
    <row r="281" spans="1:36" ht="15.75" hidden="1" customHeight="1">
      <c r="A281" s="70"/>
      <c r="B281" s="70"/>
      <c r="C281" s="70"/>
      <c r="D281" s="70"/>
      <c r="E281" s="70"/>
      <c r="F281" s="117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</row>
    <row r="282" spans="1:36" ht="15.75" hidden="1" customHeight="1">
      <c r="A282" s="70"/>
      <c r="B282" s="70"/>
      <c r="C282" s="70"/>
      <c r="D282" s="70"/>
      <c r="E282" s="70"/>
      <c r="F282" s="117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</row>
    <row r="283" spans="1:36" ht="15.75" hidden="1" customHeight="1">
      <c r="A283" s="70"/>
      <c r="B283" s="70"/>
      <c r="C283" s="70"/>
      <c r="D283" s="70"/>
      <c r="E283" s="70"/>
      <c r="F283" s="117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</row>
    <row r="284" spans="1:36" ht="15.75" hidden="1" customHeight="1">
      <c r="A284" s="70"/>
      <c r="B284" s="70"/>
      <c r="C284" s="70"/>
      <c r="D284" s="70"/>
      <c r="E284" s="70"/>
      <c r="F284" s="117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</row>
    <row r="285" spans="1:36" ht="15.75" hidden="1" customHeight="1">
      <c r="A285" s="70"/>
      <c r="B285" s="70"/>
      <c r="C285" s="70"/>
      <c r="D285" s="70"/>
      <c r="E285" s="70"/>
      <c r="F285" s="117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</row>
    <row r="286" spans="1:36" ht="15.75" hidden="1" customHeight="1">
      <c r="A286" s="70"/>
      <c r="B286" s="70"/>
      <c r="C286" s="70"/>
      <c r="D286" s="70"/>
      <c r="E286" s="70"/>
      <c r="F286" s="117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</row>
    <row r="287" spans="1:36" ht="15.75" hidden="1" customHeight="1">
      <c r="A287" s="70"/>
      <c r="B287" s="70"/>
      <c r="C287" s="70"/>
      <c r="D287" s="70"/>
      <c r="E287" s="70"/>
      <c r="F287" s="117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</row>
    <row r="288" spans="1:36" ht="15.75" hidden="1" customHeight="1">
      <c r="A288" s="70"/>
      <c r="B288" s="70"/>
      <c r="C288" s="70"/>
      <c r="D288" s="70"/>
      <c r="E288" s="70"/>
      <c r="F288" s="117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</row>
    <row r="289" spans="1:36" ht="15.75" hidden="1" customHeight="1">
      <c r="A289" s="70"/>
      <c r="B289" s="70"/>
      <c r="C289" s="70"/>
      <c r="D289" s="70"/>
      <c r="E289" s="70"/>
      <c r="F289" s="117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</row>
    <row r="290" spans="1:36" ht="15.75" hidden="1" customHeight="1">
      <c r="A290" s="70"/>
      <c r="B290" s="70"/>
      <c r="C290" s="70"/>
      <c r="D290" s="70"/>
      <c r="E290" s="70"/>
      <c r="F290" s="117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</row>
    <row r="291" spans="1:36" ht="15.75" hidden="1" customHeight="1">
      <c r="A291" s="70"/>
      <c r="B291" s="70"/>
      <c r="C291" s="70"/>
      <c r="D291" s="70"/>
      <c r="E291" s="70"/>
      <c r="F291" s="117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</row>
    <row r="292" spans="1:36" ht="15.75" hidden="1" customHeight="1">
      <c r="A292" s="70"/>
      <c r="B292" s="70"/>
      <c r="C292" s="70"/>
      <c r="D292" s="70"/>
      <c r="E292" s="70"/>
      <c r="F292" s="117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</row>
    <row r="293" spans="1:36" ht="15.75" hidden="1" customHeight="1">
      <c r="A293" s="70"/>
      <c r="B293" s="70"/>
      <c r="C293" s="70"/>
      <c r="D293" s="70"/>
      <c r="E293" s="70"/>
      <c r="F293" s="117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</row>
    <row r="294" spans="1:36" ht="15.75" hidden="1" customHeight="1">
      <c r="A294" s="70"/>
      <c r="B294" s="70"/>
      <c r="C294" s="70"/>
      <c r="D294" s="70"/>
      <c r="E294" s="70"/>
      <c r="F294" s="117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</row>
    <row r="295" spans="1:36" ht="15.75" hidden="1" customHeight="1">
      <c r="A295" s="70"/>
      <c r="B295" s="70"/>
      <c r="C295" s="70"/>
      <c r="D295" s="70"/>
      <c r="E295" s="70"/>
      <c r="F295" s="117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</row>
    <row r="296" spans="1:36" ht="15.75" hidden="1" customHeight="1">
      <c r="A296" s="70"/>
      <c r="B296" s="70"/>
      <c r="C296" s="70"/>
      <c r="D296" s="70"/>
      <c r="E296" s="70"/>
      <c r="F296" s="117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</row>
    <row r="297" spans="1:36" ht="15.75" hidden="1" customHeight="1">
      <c r="A297" s="70"/>
      <c r="B297" s="70"/>
      <c r="C297" s="70"/>
      <c r="D297" s="70"/>
      <c r="E297" s="70"/>
      <c r="F297" s="117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</row>
    <row r="298" spans="1:36" ht="15.75" hidden="1" customHeight="1">
      <c r="A298" s="70"/>
      <c r="B298" s="70"/>
      <c r="C298" s="70"/>
      <c r="D298" s="70"/>
      <c r="E298" s="70"/>
      <c r="F298" s="117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</row>
    <row r="299" spans="1:36" ht="15.75" hidden="1" customHeight="1">
      <c r="A299" s="70"/>
      <c r="B299" s="70"/>
      <c r="C299" s="70"/>
      <c r="D299" s="70"/>
      <c r="E299" s="70"/>
      <c r="F299" s="117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</row>
    <row r="300" spans="1:36" ht="15.75" hidden="1" customHeight="1">
      <c r="A300" s="70"/>
      <c r="B300" s="70"/>
      <c r="C300" s="70"/>
      <c r="D300" s="70"/>
      <c r="E300" s="70"/>
      <c r="F300" s="117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</row>
    <row r="301" spans="1:36" ht="15.75" hidden="1" customHeight="1">
      <c r="A301" s="70"/>
      <c r="B301" s="70"/>
      <c r="C301" s="70"/>
      <c r="D301" s="70"/>
      <c r="E301" s="70"/>
      <c r="F301" s="117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</row>
    <row r="302" spans="1:36" ht="15.75" hidden="1" customHeight="1">
      <c r="A302" s="70"/>
      <c r="B302" s="70"/>
      <c r="C302" s="70"/>
      <c r="D302" s="70"/>
      <c r="E302" s="70"/>
      <c r="F302" s="117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</row>
    <row r="303" spans="1:36" ht="15.75" hidden="1" customHeight="1">
      <c r="A303" s="70"/>
      <c r="B303" s="70"/>
      <c r="C303" s="70"/>
      <c r="D303" s="70"/>
      <c r="E303" s="70"/>
      <c r="F303" s="117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</row>
    <row r="304" spans="1:36" ht="15.75" hidden="1" customHeight="1">
      <c r="A304" s="70"/>
      <c r="B304" s="70"/>
      <c r="C304" s="70"/>
      <c r="D304" s="70"/>
      <c r="E304" s="70"/>
      <c r="F304" s="117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</row>
    <row r="305" spans="1:36" ht="15.75" hidden="1" customHeight="1">
      <c r="A305" s="70"/>
      <c r="B305" s="70"/>
      <c r="C305" s="70"/>
      <c r="D305" s="70"/>
      <c r="E305" s="70"/>
      <c r="F305" s="117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</row>
    <row r="306" spans="1:36" ht="15.75" hidden="1" customHeight="1">
      <c r="A306" s="70"/>
      <c r="B306" s="70"/>
      <c r="C306" s="70"/>
      <c r="D306" s="70"/>
      <c r="E306" s="70"/>
      <c r="F306" s="117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</row>
    <row r="307" spans="1:36" ht="15.75" hidden="1" customHeight="1">
      <c r="A307" s="70"/>
      <c r="B307" s="70"/>
      <c r="C307" s="70"/>
      <c r="D307" s="70"/>
      <c r="E307" s="70"/>
      <c r="F307" s="117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</row>
    <row r="308" spans="1:36" ht="15.75" hidden="1" customHeight="1">
      <c r="A308" s="70"/>
      <c r="B308" s="70"/>
      <c r="C308" s="70"/>
      <c r="D308" s="70"/>
      <c r="E308" s="70"/>
      <c r="F308" s="117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</row>
    <row r="309" spans="1:36" ht="15.75" hidden="1" customHeight="1">
      <c r="A309" s="70"/>
      <c r="B309" s="70"/>
      <c r="C309" s="70"/>
      <c r="D309" s="70"/>
      <c r="E309" s="70"/>
      <c r="F309" s="117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</row>
    <row r="310" spans="1:36" ht="15.75" hidden="1" customHeight="1">
      <c r="A310" s="70"/>
      <c r="B310" s="70"/>
      <c r="C310" s="70"/>
      <c r="D310" s="70"/>
      <c r="E310" s="70"/>
      <c r="F310" s="117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</row>
    <row r="311" spans="1:36" ht="15.75" hidden="1" customHeight="1">
      <c r="A311" s="70"/>
      <c r="B311" s="70"/>
      <c r="C311" s="70"/>
      <c r="D311" s="70"/>
      <c r="E311" s="70"/>
      <c r="F311" s="117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</row>
    <row r="312" spans="1:36" ht="15.75" hidden="1" customHeight="1">
      <c r="A312" s="70"/>
      <c r="B312" s="70"/>
      <c r="C312" s="70"/>
      <c r="D312" s="70"/>
      <c r="E312" s="70"/>
      <c r="F312" s="117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</row>
    <row r="313" spans="1:36" ht="15.75" hidden="1" customHeight="1">
      <c r="A313" s="70"/>
      <c r="B313" s="70"/>
      <c r="C313" s="70"/>
      <c r="D313" s="70"/>
      <c r="E313" s="70"/>
      <c r="F313" s="117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</row>
    <row r="314" spans="1:36" ht="15.75" hidden="1" customHeight="1">
      <c r="A314" s="70"/>
      <c r="B314" s="70"/>
      <c r="C314" s="70"/>
      <c r="D314" s="70"/>
      <c r="E314" s="70"/>
      <c r="F314" s="117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</row>
    <row r="315" spans="1:36" ht="15.75" hidden="1" customHeight="1">
      <c r="A315" s="70"/>
      <c r="B315" s="70"/>
      <c r="C315" s="70"/>
      <c r="D315" s="70"/>
      <c r="E315" s="70"/>
      <c r="F315" s="117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</row>
    <row r="316" spans="1:36" ht="15.75" hidden="1" customHeight="1">
      <c r="A316" s="70"/>
      <c r="B316" s="70"/>
      <c r="C316" s="70"/>
      <c r="D316" s="70"/>
      <c r="E316" s="70"/>
      <c r="F316" s="117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</row>
    <row r="317" spans="1:36" ht="15.75" hidden="1" customHeight="1">
      <c r="A317" s="70"/>
      <c r="B317" s="70"/>
      <c r="C317" s="70"/>
      <c r="D317" s="70"/>
      <c r="E317" s="70"/>
      <c r="F317" s="117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</row>
    <row r="318" spans="1:36" ht="15.75" hidden="1" customHeight="1">
      <c r="A318" s="70"/>
      <c r="B318" s="70"/>
      <c r="C318" s="70"/>
      <c r="D318" s="70"/>
      <c r="E318" s="70"/>
      <c r="F318" s="117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</row>
    <row r="319" spans="1:36" ht="15.75" hidden="1" customHeight="1">
      <c r="A319" s="70"/>
      <c r="B319" s="70"/>
      <c r="C319" s="70"/>
      <c r="D319" s="70"/>
      <c r="E319" s="70"/>
      <c r="F319" s="117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</row>
    <row r="320" spans="1:36" ht="15.75" hidden="1" customHeight="1">
      <c r="A320" s="70"/>
      <c r="B320" s="70"/>
      <c r="C320" s="70"/>
      <c r="D320" s="70"/>
      <c r="E320" s="70"/>
      <c r="F320" s="117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</row>
    <row r="321" spans="1:36" ht="15.75" hidden="1" customHeight="1">
      <c r="A321" s="70"/>
      <c r="B321" s="70"/>
      <c r="C321" s="70"/>
      <c r="D321" s="70"/>
      <c r="E321" s="70"/>
      <c r="F321" s="117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</row>
    <row r="322" spans="1:36" ht="15.75" hidden="1" customHeight="1">
      <c r="A322" s="70"/>
      <c r="B322" s="70"/>
      <c r="C322" s="70"/>
      <c r="D322" s="70"/>
      <c r="E322" s="70"/>
      <c r="F322" s="117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</row>
    <row r="323" spans="1:36" ht="15.75" hidden="1" customHeight="1">
      <c r="A323" s="70"/>
      <c r="B323" s="70"/>
      <c r="C323" s="70"/>
      <c r="D323" s="70"/>
      <c r="E323" s="70"/>
      <c r="F323" s="117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</row>
    <row r="324" spans="1:36" ht="15.75" hidden="1" customHeight="1">
      <c r="A324" s="70"/>
      <c r="B324" s="70"/>
      <c r="C324" s="70"/>
      <c r="D324" s="70"/>
      <c r="E324" s="70"/>
      <c r="F324" s="117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</row>
    <row r="325" spans="1:36" ht="15.75" hidden="1" customHeight="1">
      <c r="A325" s="70"/>
      <c r="B325" s="70"/>
      <c r="C325" s="70"/>
      <c r="D325" s="70"/>
      <c r="E325" s="70"/>
      <c r="F325" s="117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</row>
    <row r="326" spans="1:36" ht="15.75" hidden="1" customHeight="1">
      <c r="A326" s="70"/>
      <c r="B326" s="70"/>
      <c r="C326" s="70"/>
      <c r="D326" s="70"/>
      <c r="E326" s="70"/>
      <c r="F326" s="117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</row>
    <row r="327" spans="1:36" ht="15.75" hidden="1" customHeight="1">
      <c r="A327" s="70"/>
      <c r="B327" s="70"/>
      <c r="C327" s="70"/>
      <c r="D327" s="70"/>
      <c r="E327" s="70"/>
      <c r="F327" s="117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</row>
    <row r="328" spans="1:36" ht="15.75" hidden="1" customHeight="1">
      <c r="A328" s="70"/>
      <c r="B328" s="70"/>
      <c r="C328" s="70"/>
      <c r="D328" s="70"/>
      <c r="E328" s="70"/>
      <c r="F328" s="117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</row>
    <row r="329" spans="1:36" ht="15.75" hidden="1" customHeight="1">
      <c r="A329" s="70"/>
      <c r="B329" s="70"/>
      <c r="C329" s="70"/>
      <c r="D329" s="70"/>
      <c r="E329" s="70"/>
      <c r="F329" s="117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</row>
    <row r="330" spans="1:36" ht="15.75" hidden="1" customHeight="1">
      <c r="A330" s="70"/>
      <c r="B330" s="70"/>
      <c r="C330" s="70"/>
      <c r="D330" s="70"/>
      <c r="E330" s="70"/>
      <c r="F330" s="117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</row>
    <row r="331" spans="1:36" ht="15.75" hidden="1" customHeight="1">
      <c r="A331" s="70"/>
      <c r="B331" s="70"/>
      <c r="C331" s="70"/>
      <c r="D331" s="70"/>
      <c r="E331" s="70"/>
      <c r="F331" s="117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</row>
    <row r="332" spans="1:36" ht="15.75" hidden="1" customHeight="1">
      <c r="A332" s="70"/>
      <c r="B332" s="70"/>
      <c r="C332" s="70"/>
      <c r="D332" s="70"/>
      <c r="E332" s="70"/>
      <c r="F332" s="117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</row>
    <row r="333" spans="1:36" ht="15.75" hidden="1" customHeight="1">
      <c r="A333" s="70"/>
      <c r="B333" s="70"/>
      <c r="C333" s="70"/>
      <c r="D333" s="70"/>
      <c r="E333" s="70"/>
      <c r="F333" s="117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</row>
    <row r="334" spans="1:36" ht="15.75" hidden="1" customHeight="1">
      <c r="A334" s="70"/>
      <c r="B334" s="70"/>
      <c r="C334" s="70"/>
      <c r="D334" s="70"/>
      <c r="E334" s="70"/>
      <c r="F334" s="117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</row>
    <row r="335" spans="1:36" ht="15.75" hidden="1" customHeight="1">
      <c r="A335" s="70"/>
      <c r="B335" s="70"/>
      <c r="C335" s="70"/>
      <c r="D335" s="70"/>
      <c r="E335" s="70"/>
      <c r="F335" s="117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</row>
    <row r="336" spans="1:36" ht="15.75" hidden="1" customHeight="1">
      <c r="A336" s="70"/>
      <c r="B336" s="70"/>
      <c r="C336" s="70"/>
      <c r="D336" s="70"/>
      <c r="E336" s="70"/>
      <c r="F336" s="117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</row>
    <row r="337" spans="1:36" ht="15.75" hidden="1" customHeight="1">
      <c r="A337" s="70"/>
      <c r="B337" s="70"/>
      <c r="C337" s="70"/>
      <c r="D337" s="70"/>
      <c r="E337" s="70"/>
      <c r="F337" s="117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</row>
    <row r="338" spans="1:36" ht="15.75" hidden="1" customHeight="1">
      <c r="A338" s="70"/>
      <c r="B338" s="70"/>
      <c r="C338" s="70"/>
      <c r="D338" s="70"/>
      <c r="E338" s="70"/>
      <c r="F338" s="117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</row>
    <row r="339" spans="1:36" ht="15.75" hidden="1" customHeight="1">
      <c r="A339" s="70"/>
      <c r="B339" s="70"/>
      <c r="C339" s="70"/>
      <c r="D339" s="70"/>
      <c r="E339" s="70"/>
      <c r="F339" s="117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</row>
    <row r="340" spans="1:36" ht="15.75" hidden="1" customHeight="1">
      <c r="A340" s="70"/>
      <c r="B340" s="70"/>
      <c r="C340" s="70"/>
      <c r="D340" s="70"/>
      <c r="E340" s="70"/>
      <c r="F340" s="117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</row>
    <row r="341" spans="1:36" ht="15.75" hidden="1" customHeight="1">
      <c r="A341" s="70"/>
      <c r="B341" s="70"/>
      <c r="C341" s="70"/>
      <c r="D341" s="70"/>
      <c r="E341" s="70"/>
      <c r="F341" s="117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</row>
    <row r="342" spans="1:36" ht="15.75" hidden="1" customHeight="1">
      <c r="A342" s="70"/>
      <c r="B342" s="70"/>
      <c r="C342" s="70"/>
      <c r="D342" s="70"/>
      <c r="E342" s="70"/>
      <c r="F342" s="117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</row>
    <row r="343" spans="1:36" ht="15.75" hidden="1" customHeight="1">
      <c r="A343" s="70"/>
      <c r="B343" s="70"/>
      <c r="C343" s="70"/>
      <c r="D343" s="70"/>
      <c r="E343" s="70"/>
      <c r="F343" s="117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</row>
    <row r="344" spans="1:36" ht="15.75" hidden="1" customHeight="1">
      <c r="A344" s="70"/>
      <c r="B344" s="70"/>
      <c r="C344" s="70"/>
      <c r="D344" s="70"/>
      <c r="E344" s="70"/>
      <c r="F344" s="117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</row>
    <row r="345" spans="1:36" ht="15.75" hidden="1" customHeight="1">
      <c r="A345" s="70"/>
      <c r="B345" s="70"/>
      <c r="C345" s="70"/>
      <c r="D345" s="70"/>
      <c r="E345" s="70"/>
      <c r="F345" s="117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</row>
    <row r="346" spans="1:36" ht="15.75" hidden="1" customHeight="1">
      <c r="A346" s="70"/>
      <c r="B346" s="70"/>
      <c r="C346" s="70"/>
      <c r="D346" s="70"/>
      <c r="E346" s="70"/>
      <c r="F346" s="117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</row>
    <row r="347" spans="1:36" ht="15.75" hidden="1" customHeight="1">
      <c r="A347" s="70"/>
      <c r="B347" s="70"/>
      <c r="C347" s="70"/>
      <c r="D347" s="70"/>
      <c r="E347" s="70"/>
      <c r="F347" s="117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</row>
    <row r="348" spans="1:36" ht="15.75" hidden="1" customHeight="1">
      <c r="A348" s="70"/>
      <c r="B348" s="70"/>
      <c r="C348" s="70"/>
      <c r="D348" s="70"/>
      <c r="E348" s="70"/>
      <c r="F348" s="117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</row>
    <row r="349" spans="1:36" ht="15.75" hidden="1" customHeight="1">
      <c r="A349" s="70"/>
      <c r="B349" s="70"/>
      <c r="C349" s="70"/>
      <c r="D349" s="70"/>
      <c r="E349" s="70"/>
      <c r="F349" s="117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</row>
    <row r="350" spans="1:36" ht="15.75" hidden="1" customHeight="1">
      <c r="A350" s="70"/>
      <c r="B350" s="70"/>
      <c r="C350" s="70"/>
      <c r="D350" s="70"/>
      <c r="E350" s="70"/>
      <c r="F350" s="117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</row>
    <row r="351" spans="1:36" ht="15.75" hidden="1" customHeight="1">
      <c r="A351" s="70"/>
      <c r="B351" s="70"/>
      <c r="C351" s="70"/>
      <c r="D351" s="70"/>
      <c r="E351" s="70"/>
      <c r="F351" s="117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</row>
    <row r="352" spans="1:36" ht="15.75" hidden="1" customHeight="1">
      <c r="A352" s="70"/>
      <c r="B352" s="70"/>
      <c r="C352" s="70"/>
      <c r="D352" s="70"/>
      <c r="E352" s="70"/>
      <c r="F352" s="117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</row>
    <row r="353" spans="1:36" ht="15.75" hidden="1" customHeight="1">
      <c r="A353" s="70"/>
      <c r="B353" s="70"/>
      <c r="C353" s="70"/>
      <c r="D353" s="70"/>
      <c r="E353" s="70"/>
      <c r="F353" s="117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</row>
    <row r="354" spans="1:36" ht="15.75" hidden="1" customHeight="1">
      <c r="A354" s="70"/>
      <c r="B354" s="70"/>
      <c r="C354" s="70"/>
      <c r="D354" s="70"/>
      <c r="E354" s="70"/>
      <c r="F354" s="117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</row>
    <row r="355" spans="1:36" ht="15.75" hidden="1" customHeight="1">
      <c r="A355" s="70"/>
      <c r="B355" s="70"/>
      <c r="C355" s="70"/>
      <c r="D355" s="70"/>
      <c r="E355" s="70"/>
      <c r="F355" s="117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</row>
    <row r="356" spans="1:36" ht="15.75" hidden="1" customHeight="1">
      <c r="A356" s="70"/>
      <c r="B356" s="70"/>
      <c r="C356" s="70"/>
      <c r="D356" s="70"/>
      <c r="E356" s="70"/>
      <c r="F356" s="117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</row>
    <row r="357" spans="1:36" ht="15.75" hidden="1" customHeight="1">
      <c r="A357" s="70"/>
      <c r="B357" s="70"/>
      <c r="C357" s="70"/>
      <c r="D357" s="70"/>
      <c r="E357" s="70"/>
      <c r="F357" s="117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</row>
    <row r="358" spans="1:36" ht="15.75" hidden="1" customHeight="1">
      <c r="A358" s="70"/>
      <c r="B358" s="70"/>
      <c r="C358" s="70"/>
      <c r="D358" s="70"/>
      <c r="E358" s="70"/>
      <c r="F358" s="117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</row>
    <row r="359" spans="1:36" ht="15.75" hidden="1" customHeight="1">
      <c r="A359" s="70"/>
      <c r="B359" s="70"/>
      <c r="C359" s="70"/>
      <c r="D359" s="70"/>
      <c r="E359" s="70"/>
      <c r="F359" s="117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</row>
    <row r="360" spans="1:36" ht="15.75" hidden="1" customHeight="1">
      <c r="A360" s="70"/>
      <c r="B360" s="70"/>
      <c r="C360" s="70"/>
      <c r="D360" s="70"/>
      <c r="E360" s="70"/>
      <c r="F360" s="117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</row>
    <row r="361" spans="1:36" ht="15.75" hidden="1" customHeight="1">
      <c r="A361" s="70"/>
      <c r="B361" s="70"/>
      <c r="C361" s="70"/>
      <c r="D361" s="70"/>
      <c r="E361" s="70"/>
      <c r="F361" s="117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</row>
    <row r="362" spans="1:36" ht="15.75" hidden="1" customHeight="1">
      <c r="A362" s="70"/>
      <c r="B362" s="70"/>
      <c r="C362" s="70"/>
      <c r="D362" s="70"/>
      <c r="E362" s="70"/>
      <c r="F362" s="117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</row>
    <row r="363" spans="1:36" ht="15.75" hidden="1" customHeight="1">
      <c r="A363" s="70"/>
      <c r="B363" s="70"/>
      <c r="C363" s="70"/>
      <c r="D363" s="70"/>
      <c r="E363" s="70"/>
      <c r="F363" s="117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</row>
    <row r="364" spans="1:36" ht="15.75" hidden="1" customHeight="1">
      <c r="A364" s="70"/>
      <c r="B364" s="70"/>
      <c r="C364" s="70"/>
      <c r="D364" s="70"/>
      <c r="E364" s="70"/>
      <c r="F364" s="117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</row>
    <row r="365" spans="1:36" ht="15.75" hidden="1" customHeight="1">
      <c r="A365" s="70"/>
      <c r="B365" s="70"/>
      <c r="C365" s="70"/>
      <c r="D365" s="70"/>
      <c r="E365" s="70"/>
      <c r="F365" s="117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</row>
    <row r="366" spans="1:36" ht="15.75" hidden="1" customHeight="1">
      <c r="A366" s="70"/>
      <c r="B366" s="70"/>
      <c r="C366" s="70"/>
      <c r="D366" s="70"/>
      <c r="E366" s="70"/>
      <c r="F366" s="117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</row>
    <row r="367" spans="1:36" ht="15.75" hidden="1" customHeight="1">
      <c r="A367" s="70"/>
      <c r="B367" s="70"/>
      <c r="C367" s="70"/>
      <c r="D367" s="70"/>
      <c r="E367" s="70"/>
      <c r="F367" s="117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</row>
    <row r="368" spans="1:36" ht="15.75" hidden="1" customHeight="1">
      <c r="A368" s="70"/>
      <c r="B368" s="70"/>
      <c r="C368" s="70"/>
      <c r="D368" s="70"/>
      <c r="E368" s="70"/>
      <c r="F368" s="117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</row>
    <row r="369" spans="1:36" ht="15.75" hidden="1" customHeight="1">
      <c r="A369" s="70"/>
      <c r="B369" s="70"/>
      <c r="C369" s="70"/>
      <c r="D369" s="70"/>
      <c r="E369" s="70"/>
      <c r="F369" s="117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</row>
    <row r="370" spans="1:36" ht="15.75" hidden="1" customHeight="1">
      <c r="A370" s="70"/>
      <c r="B370" s="70"/>
      <c r="C370" s="70"/>
      <c r="D370" s="70"/>
      <c r="E370" s="70"/>
      <c r="F370" s="117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</row>
    <row r="371" spans="1:36" ht="15.75" hidden="1" customHeight="1">
      <c r="A371" s="70"/>
      <c r="B371" s="70"/>
      <c r="C371" s="70"/>
      <c r="D371" s="70"/>
      <c r="E371" s="70"/>
      <c r="F371" s="117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</row>
    <row r="372" spans="1:36" ht="15.75" hidden="1" customHeight="1">
      <c r="A372" s="70"/>
      <c r="B372" s="70"/>
      <c r="C372" s="70"/>
      <c r="D372" s="70"/>
      <c r="E372" s="70"/>
      <c r="F372" s="117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</row>
    <row r="373" spans="1:36" ht="15.75" hidden="1" customHeight="1">
      <c r="A373" s="70"/>
      <c r="B373" s="70"/>
      <c r="C373" s="70"/>
      <c r="D373" s="70"/>
      <c r="E373" s="70"/>
      <c r="F373" s="117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</row>
    <row r="374" spans="1:36" ht="15.75" hidden="1" customHeight="1">
      <c r="A374" s="70"/>
      <c r="B374" s="70"/>
      <c r="C374" s="70"/>
      <c r="D374" s="70"/>
      <c r="E374" s="70"/>
      <c r="F374" s="117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</row>
    <row r="375" spans="1:36" ht="15.75" hidden="1" customHeight="1">
      <c r="A375" s="70"/>
      <c r="B375" s="70"/>
      <c r="C375" s="70"/>
      <c r="D375" s="70"/>
      <c r="E375" s="70"/>
      <c r="F375" s="117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</row>
    <row r="376" spans="1:36" ht="15.75" hidden="1" customHeight="1">
      <c r="A376" s="70"/>
      <c r="B376" s="70"/>
      <c r="C376" s="70"/>
      <c r="D376" s="70"/>
      <c r="E376" s="70"/>
      <c r="F376" s="117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</row>
    <row r="377" spans="1:36" ht="15.75" hidden="1" customHeight="1">
      <c r="A377" s="70"/>
      <c r="B377" s="70"/>
      <c r="C377" s="70"/>
      <c r="D377" s="70"/>
      <c r="E377" s="70"/>
      <c r="F377" s="117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</row>
    <row r="378" spans="1:36" ht="15.75" hidden="1" customHeight="1">
      <c r="A378" s="70"/>
      <c r="B378" s="70"/>
      <c r="C378" s="70"/>
      <c r="D378" s="70"/>
      <c r="E378" s="70"/>
      <c r="F378" s="117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</row>
    <row r="379" spans="1:36" ht="15.75" hidden="1" customHeight="1">
      <c r="A379" s="70"/>
      <c r="B379" s="70"/>
      <c r="C379" s="70"/>
      <c r="D379" s="70"/>
      <c r="E379" s="70"/>
      <c r="F379" s="117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</row>
    <row r="380" spans="1:36" ht="15.75" hidden="1" customHeight="1">
      <c r="A380" s="70"/>
      <c r="B380" s="70"/>
      <c r="C380" s="70"/>
      <c r="D380" s="70"/>
      <c r="E380" s="70"/>
      <c r="F380" s="117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</row>
    <row r="381" spans="1:36" ht="15.75" hidden="1" customHeight="1">
      <c r="A381" s="70"/>
      <c r="B381" s="70"/>
      <c r="C381" s="70"/>
      <c r="D381" s="70"/>
      <c r="E381" s="70"/>
      <c r="F381" s="117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</row>
    <row r="382" spans="1:36" ht="15.75" hidden="1" customHeight="1">
      <c r="A382" s="70"/>
      <c r="B382" s="70"/>
      <c r="C382" s="70"/>
      <c r="D382" s="70"/>
      <c r="E382" s="70"/>
      <c r="F382" s="117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</row>
    <row r="383" spans="1:36" ht="15.75" hidden="1" customHeight="1">
      <c r="A383" s="70"/>
      <c r="B383" s="70"/>
      <c r="C383" s="70"/>
      <c r="D383" s="70"/>
      <c r="E383" s="70"/>
      <c r="F383" s="117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</row>
    <row r="384" spans="1:36" ht="15.75" hidden="1" customHeight="1">
      <c r="A384" s="70"/>
      <c r="B384" s="70"/>
      <c r="C384" s="70"/>
      <c r="D384" s="70"/>
      <c r="E384" s="70"/>
      <c r="F384" s="117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</row>
    <row r="385" spans="1:36" ht="15.75" hidden="1" customHeight="1">
      <c r="A385" s="70"/>
      <c r="B385" s="70"/>
      <c r="C385" s="70"/>
      <c r="D385" s="70"/>
      <c r="E385" s="70"/>
      <c r="F385" s="117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</row>
    <row r="386" spans="1:36" ht="15.75" hidden="1" customHeight="1">
      <c r="A386" s="70"/>
      <c r="B386" s="70"/>
      <c r="C386" s="70"/>
      <c r="D386" s="70"/>
      <c r="E386" s="70"/>
      <c r="F386" s="117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</row>
    <row r="387" spans="1:36" ht="15.75" hidden="1" customHeight="1">
      <c r="A387" s="70"/>
      <c r="B387" s="70"/>
      <c r="C387" s="70"/>
      <c r="D387" s="70"/>
      <c r="E387" s="70"/>
      <c r="F387" s="117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</row>
    <row r="388" spans="1:36" ht="15.75" hidden="1" customHeight="1">
      <c r="A388" s="70"/>
      <c r="B388" s="70"/>
      <c r="C388" s="70"/>
      <c r="D388" s="70"/>
      <c r="E388" s="70"/>
      <c r="F388" s="117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</row>
    <row r="389" spans="1:36" ht="15.75" hidden="1" customHeight="1">
      <c r="A389" s="70"/>
      <c r="B389" s="70"/>
      <c r="C389" s="70"/>
      <c r="D389" s="70"/>
      <c r="E389" s="70"/>
      <c r="F389" s="117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</row>
    <row r="390" spans="1:36" ht="15.75" hidden="1" customHeight="1">
      <c r="A390" s="70"/>
      <c r="B390" s="70"/>
      <c r="C390" s="70"/>
      <c r="D390" s="70"/>
      <c r="E390" s="70"/>
      <c r="F390" s="117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</row>
    <row r="391" spans="1:36" ht="15.75" hidden="1" customHeight="1">
      <c r="A391" s="70"/>
      <c r="B391" s="70"/>
      <c r="C391" s="70"/>
      <c r="D391" s="70"/>
      <c r="E391" s="70"/>
      <c r="F391" s="117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</row>
    <row r="392" spans="1:36" ht="15.75" hidden="1" customHeight="1">
      <c r="A392" s="70"/>
      <c r="B392" s="70"/>
      <c r="C392" s="70"/>
      <c r="D392" s="70"/>
      <c r="E392" s="70"/>
      <c r="F392" s="117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</row>
    <row r="393" spans="1:36" ht="15.75" hidden="1" customHeight="1">
      <c r="A393" s="70"/>
      <c r="B393" s="70"/>
      <c r="C393" s="70"/>
      <c r="D393" s="70"/>
      <c r="E393" s="70"/>
      <c r="F393" s="117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</row>
    <row r="394" spans="1:36" ht="15.75" hidden="1" customHeight="1">
      <c r="A394" s="70"/>
      <c r="B394" s="70"/>
      <c r="C394" s="70"/>
      <c r="D394" s="70"/>
      <c r="E394" s="70"/>
      <c r="F394" s="117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</row>
    <row r="395" spans="1:36" ht="15.75" hidden="1" customHeight="1">
      <c r="A395" s="70"/>
      <c r="B395" s="70"/>
      <c r="C395" s="70"/>
      <c r="D395" s="70"/>
      <c r="E395" s="70"/>
      <c r="F395" s="117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</row>
    <row r="396" spans="1:36" ht="15.75" hidden="1" customHeight="1">
      <c r="A396" s="70"/>
      <c r="B396" s="70"/>
      <c r="C396" s="70"/>
      <c r="D396" s="70"/>
      <c r="E396" s="70"/>
      <c r="F396" s="117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</row>
    <row r="397" spans="1:36" ht="15.75" hidden="1" customHeight="1">
      <c r="A397" s="70"/>
      <c r="B397" s="70"/>
      <c r="C397" s="70"/>
      <c r="D397" s="70"/>
      <c r="E397" s="70"/>
      <c r="F397" s="117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</row>
    <row r="398" spans="1:36" ht="15.75" hidden="1" customHeight="1">
      <c r="A398" s="70"/>
      <c r="B398" s="70"/>
      <c r="C398" s="70"/>
      <c r="D398" s="70"/>
      <c r="E398" s="70"/>
      <c r="F398" s="117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</row>
    <row r="399" spans="1:36" ht="15.75" hidden="1" customHeight="1">
      <c r="A399" s="70"/>
      <c r="B399" s="70"/>
      <c r="C399" s="70"/>
      <c r="D399" s="70"/>
      <c r="E399" s="70"/>
      <c r="F399" s="117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</row>
    <row r="400" spans="1:36" ht="15.75" hidden="1" customHeight="1">
      <c r="A400" s="70"/>
      <c r="B400" s="70"/>
      <c r="C400" s="70"/>
      <c r="D400" s="70"/>
      <c r="E400" s="70"/>
      <c r="F400" s="117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</row>
    <row r="401" spans="1:36" ht="15.75" hidden="1" customHeight="1">
      <c r="A401" s="70"/>
      <c r="B401" s="70"/>
      <c r="C401" s="70"/>
      <c r="D401" s="70"/>
      <c r="E401" s="70"/>
      <c r="F401" s="117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</row>
    <row r="402" spans="1:36" ht="15.75" hidden="1" customHeight="1">
      <c r="A402" s="70"/>
      <c r="B402" s="70"/>
      <c r="C402" s="70"/>
      <c r="D402" s="70"/>
      <c r="E402" s="70"/>
      <c r="F402" s="117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</row>
    <row r="403" spans="1:36" ht="15.75" hidden="1" customHeight="1">
      <c r="A403" s="70"/>
      <c r="B403" s="70"/>
      <c r="C403" s="70"/>
      <c r="D403" s="70"/>
      <c r="E403" s="70"/>
      <c r="F403" s="117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</row>
    <row r="404" spans="1:36" ht="15.75" hidden="1" customHeight="1">
      <c r="A404" s="70"/>
      <c r="B404" s="70"/>
      <c r="C404" s="70"/>
      <c r="D404" s="70"/>
      <c r="E404" s="70"/>
      <c r="F404" s="117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</row>
    <row r="405" spans="1:36" ht="15.75" hidden="1" customHeight="1">
      <c r="A405" s="70"/>
      <c r="B405" s="70"/>
      <c r="C405" s="70"/>
      <c r="D405" s="70"/>
      <c r="E405" s="70"/>
      <c r="F405" s="117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</row>
    <row r="406" spans="1:36" ht="15.75" hidden="1" customHeight="1">
      <c r="A406" s="70"/>
      <c r="B406" s="70"/>
      <c r="C406" s="70"/>
      <c r="D406" s="70"/>
      <c r="E406" s="70"/>
      <c r="F406" s="117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</row>
    <row r="407" spans="1:36" ht="15.75" hidden="1" customHeight="1">
      <c r="A407" s="70"/>
      <c r="B407" s="70"/>
      <c r="C407" s="70"/>
      <c r="D407" s="70"/>
      <c r="E407" s="70"/>
      <c r="F407" s="117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</row>
    <row r="408" spans="1:36" ht="15.75" hidden="1" customHeight="1">
      <c r="A408" s="70"/>
      <c r="B408" s="70"/>
      <c r="C408" s="70"/>
      <c r="D408" s="70"/>
      <c r="E408" s="70"/>
      <c r="F408" s="117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</row>
    <row r="409" spans="1:36" ht="15.75" hidden="1" customHeight="1">
      <c r="A409" s="70"/>
      <c r="B409" s="70"/>
      <c r="C409" s="70"/>
      <c r="D409" s="70"/>
      <c r="E409" s="70"/>
      <c r="F409" s="117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</row>
    <row r="410" spans="1:36" ht="15.75" hidden="1" customHeight="1">
      <c r="A410" s="70"/>
      <c r="B410" s="70"/>
      <c r="C410" s="70"/>
      <c r="D410" s="70"/>
      <c r="E410" s="70"/>
      <c r="F410" s="117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</row>
    <row r="411" spans="1:36" ht="15.75" hidden="1" customHeight="1">
      <c r="A411" s="70"/>
      <c r="B411" s="70"/>
      <c r="C411" s="70"/>
      <c r="D411" s="70"/>
      <c r="E411" s="70"/>
      <c r="F411" s="117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</row>
    <row r="412" spans="1:36" ht="15.75" hidden="1" customHeight="1">
      <c r="A412" s="70"/>
      <c r="B412" s="70"/>
      <c r="C412" s="70"/>
      <c r="D412" s="70"/>
      <c r="E412" s="70"/>
      <c r="F412" s="117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</row>
    <row r="413" spans="1:36" ht="15.75" hidden="1" customHeight="1">
      <c r="A413" s="70"/>
      <c r="B413" s="70"/>
      <c r="C413" s="70"/>
      <c r="D413" s="70"/>
      <c r="E413" s="70"/>
      <c r="F413" s="117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</row>
    <row r="414" spans="1:36" ht="15.75" hidden="1" customHeight="1">
      <c r="A414" s="70"/>
      <c r="B414" s="70"/>
      <c r="C414" s="70"/>
      <c r="D414" s="70"/>
      <c r="E414" s="70"/>
      <c r="F414" s="117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</row>
    <row r="415" spans="1:36" ht="15.75" hidden="1" customHeight="1">
      <c r="A415" s="70"/>
      <c r="B415" s="70"/>
      <c r="C415" s="70"/>
      <c r="D415" s="70"/>
      <c r="E415" s="70"/>
      <c r="F415" s="117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</row>
    <row r="416" spans="1:36" ht="15.75" hidden="1" customHeight="1">
      <c r="A416" s="70"/>
      <c r="B416" s="70"/>
      <c r="C416" s="70"/>
      <c r="D416" s="70"/>
      <c r="E416" s="70"/>
      <c r="F416" s="117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</row>
    <row r="417" spans="1:36" ht="15.75" hidden="1" customHeight="1">
      <c r="A417" s="70"/>
      <c r="B417" s="70"/>
      <c r="C417" s="70"/>
      <c r="D417" s="70"/>
      <c r="E417" s="70"/>
      <c r="F417" s="117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</row>
    <row r="418" spans="1:36" ht="15.75" hidden="1" customHeight="1">
      <c r="A418" s="70"/>
      <c r="B418" s="70"/>
      <c r="C418" s="70"/>
      <c r="D418" s="70"/>
      <c r="E418" s="70"/>
      <c r="F418" s="117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</row>
    <row r="419" spans="1:36" ht="15.75" hidden="1" customHeight="1">
      <c r="A419" s="70"/>
      <c r="B419" s="70"/>
      <c r="C419" s="70"/>
      <c r="D419" s="70"/>
      <c r="E419" s="70"/>
      <c r="F419" s="117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</row>
    <row r="420" spans="1:36" ht="15.75" hidden="1" customHeight="1">
      <c r="A420" s="70"/>
      <c r="B420" s="70"/>
      <c r="C420" s="70"/>
      <c r="D420" s="70"/>
      <c r="E420" s="70"/>
      <c r="F420" s="117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</row>
    <row r="421" spans="1:36" ht="15.75" hidden="1" customHeight="1">
      <c r="A421" s="70"/>
      <c r="B421" s="70"/>
      <c r="C421" s="70"/>
      <c r="D421" s="70"/>
      <c r="E421" s="70"/>
      <c r="F421" s="117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</row>
    <row r="422" spans="1:36" ht="15.75" hidden="1" customHeight="1">
      <c r="A422" s="70"/>
      <c r="B422" s="70"/>
      <c r="C422" s="70"/>
      <c r="D422" s="70"/>
      <c r="E422" s="70"/>
      <c r="F422" s="117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</row>
    <row r="423" spans="1:36" ht="15.75" hidden="1" customHeight="1">
      <c r="A423" s="70"/>
      <c r="B423" s="70"/>
      <c r="C423" s="70"/>
      <c r="D423" s="70"/>
      <c r="E423" s="70"/>
      <c r="F423" s="117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</row>
    <row r="424" spans="1:36" ht="15.75" hidden="1" customHeight="1">
      <c r="A424" s="70"/>
      <c r="B424" s="70"/>
      <c r="C424" s="70"/>
      <c r="D424" s="70"/>
      <c r="E424" s="70"/>
      <c r="F424" s="117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</row>
    <row r="425" spans="1:36" ht="15.75" hidden="1" customHeight="1">
      <c r="A425" s="70"/>
      <c r="B425" s="70"/>
      <c r="C425" s="70"/>
      <c r="D425" s="70"/>
      <c r="E425" s="70"/>
      <c r="F425" s="117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</row>
    <row r="426" spans="1:36" ht="15.75" hidden="1" customHeight="1">
      <c r="A426" s="70"/>
      <c r="B426" s="70"/>
      <c r="C426" s="70"/>
      <c r="D426" s="70"/>
      <c r="E426" s="70"/>
      <c r="F426" s="117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</row>
    <row r="427" spans="1:36" ht="15.75" hidden="1" customHeight="1">
      <c r="A427" s="70"/>
      <c r="B427" s="70"/>
      <c r="C427" s="70"/>
      <c r="D427" s="70"/>
      <c r="E427" s="70"/>
      <c r="F427" s="117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</row>
    <row r="428" spans="1:36" ht="15.75" hidden="1" customHeight="1">
      <c r="A428" s="70"/>
      <c r="B428" s="70"/>
      <c r="C428" s="70"/>
      <c r="D428" s="70"/>
      <c r="E428" s="70"/>
      <c r="F428" s="117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</row>
    <row r="429" spans="1:36" ht="15.75" hidden="1" customHeight="1">
      <c r="A429" s="70"/>
      <c r="B429" s="70"/>
      <c r="C429" s="70"/>
      <c r="D429" s="70"/>
      <c r="E429" s="70"/>
      <c r="F429" s="117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</row>
    <row r="430" spans="1:36" ht="15.75" hidden="1" customHeight="1">
      <c r="A430" s="70"/>
      <c r="B430" s="70"/>
      <c r="C430" s="70"/>
      <c r="D430" s="70"/>
      <c r="E430" s="70"/>
      <c r="F430" s="117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</row>
    <row r="431" spans="1:36" ht="15.75" hidden="1" customHeight="1">
      <c r="A431" s="70"/>
      <c r="B431" s="70"/>
      <c r="C431" s="70"/>
      <c r="D431" s="70"/>
      <c r="E431" s="70"/>
      <c r="F431" s="117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</row>
    <row r="432" spans="1:36" ht="15.75" hidden="1" customHeight="1">
      <c r="A432" s="70"/>
      <c r="B432" s="70"/>
      <c r="C432" s="70"/>
      <c r="D432" s="70"/>
      <c r="E432" s="70"/>
      <c r="F432" s="117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</row>
    <row r="433" spans="1:36" ht="15.75" hidden="1" customHeight="1">
      <c r="A433" s="70"/>
      <c r="B433" s="70"/>
      <c r="C433" s="70"/>
      <c r="D433" s="70"/>
      <c r="E433" s="70"/>
      <c r="F433" s="117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</row>
    <row r="434" spans="1:36" ht="15.75" hidden="1" customHeight="1">
      <c r="A434" s="70"/>
      <c r="B434" s="70"/>
      <c r="C434" s="70"/>
      <c r="D434" s="70"/>
      <c r="E434" s="70"/>
      <c r="F434" s="117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</row>
    <row r="435" spans="1:36" ht="15.75" hidden="1" customHeight="1">
      <c r="A435" s="70"/>
      <c r="B435" s="70"/>
      <c r="C435" s="70"/>
      <c r="D435" s="70"/>
      <c r="E435" s="70"/>
      <c r="F435" s="117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</row>
    <row r="436" spans="1:36" ht="15.75" hidden="1" customHeight="1">
      <c r="A436" s="70"/>
      <c r="B436" s="70"/>
      <c r="C436" s="70"/>
      <c r="D436" s="70"/>
      <c r="E436" s="70"/>
      <c r="F436" s="117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</row>
    <row r="437" spans="1:36" ht="15.75" hidden="1" customHeight="1">
      <c r="A437" s="70"/>
      <c r="B437" s="70"/>
      <c r="C437" s="70"/>
      <c r="D437" s="70"/>
      <c r="E437" s="70"/>
      <c r="F437" s="117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</row>
    <row r="438" spans="1:36" ht="15.75" hidden="1" customHeight="1">
      <c r="A438" s="70"/>
      <c r="B438" s="70"/>
      <c r="C438" s="70"/>
      <c r="D438" s="70"/>
      <c r="E438" s="70"/>
      <c r="F438" s="117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</row>
    <row r="439" spans="1:36" ht="15.75" hidden="1" customHeight="1">
      <c r="A439" s="70"/>
      <c r="B439" s="70"/>
      <c r="C439" s="70"/>
      <c r="D439" s="70"/>
      <c r="E439" s="70"/>
      <c r="F439" s="117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</row>
    <row r="440" spans="1:36" ht="15.75" hidden="1" customHeight="1">
      <c r="A440" s="70"/>
      <c r="B440" s="70"/>
      <c r="C440" s="70"/>
      <c r="D440" s="70"/>
      <c r="E440" s="70"/>
      <c r="F440" s="117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</row>
    <row r="441" spans="1:36" ht="15.75" hidden="1" customHeight="1">
      <c r="A441" s="70"/>
      <c r="B441" s="70"/>
      <c r="C441" s="70"/>
      <c r="D441" s="70"/>
      <c r="E441" s="70"/>
      <c r="F441" s="117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</row>
    <row r="442" spans="1:36" ht="15.75" hidden="1" customHeight="1">
      <c r="A442" s="70"/>
      <c r="B442" s="70"/>
      <c r="C442" s="70"/>
      <c r="D442" s="70"/>
      <c r="E442" s="70"/>
      <c r="F442" s="117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</row>
    <row r="443" spans="1:36" ht="15.75" hidden="1" customHeight="1">
      <c r="A443" s="70"/>
      <c r="B443" s="70"/>
      <c r="C443" s="70"/>
      <c r="D443" s="70"/>
      <c r="E443" s="70"/>
      <c r="F443" s="117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</row>
    <row r="444" spans="1:36" ht="15.75" hidden="1" customHeight="1">
      <c r="A444" s="70"/>
      <c r="B444" s="70"/>
      <c r="C444" s="70"/>
      <c r="D444" s="70"/>
      <c r="E444" s="70"/>
      <c r="F444" s="117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</row>
    <row r="445" spans="1:36" ht="15.75" hidden="1" customHeight="1">
      <c r="A445" s="70"/>
      <c r="B445" s="70"/>
      <c r="C445" s="70"/>
      <c r="D445" s="70"/>
      <c r="E445" s="70"/>
      <c r="F445" s="117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</row>
    <row r="446" spans="1:36" ht="15.75" hidden="1" customHeight="1">
      <c r="A446" s="70"/>
      <c r="B446" s="70"/>
      <c r="C446" s="70"/>
      <c r="D446" s="70"/>
      <c r="E446" s="70"/>
      <c r="F446" s="117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</row>
    <row r="447" spans="1:36" ht="15.75" hidden="1" customHeight="1">
      <c r="A447" s="70"/>
      <c r="B447" s="70"/>
      <c r="C447" s="70"/>
      <c r="D447" s="70"/>
      <c r="E447" s="70"/>
      <c r="F447" s="117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</row>
    <row r="448" spans="1:36" ht="15.75" hidden="1" customHeight="1">
      <c r="A448" s="70"/>
      <c r="B448" s="70"/>
      <c r="C448" s="70"/>
      <c r="D448" s="70"/>
      <c r="E448" s="70"/>
      <c r="F448" s="117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</row>
    <row r="449" spans="1:36" ht="15.75" hidden="1" customHeight="1">
      <c r="A449" s="70"/>
      <c r="B449" s="70"/>
      <c r="C449" s="70"/>
      <c r="D449" s="70"/>
      <c r="E449" s="70"/>
      <c r="F449" s="117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</row>
    <row r="450" spans="1:36" ht="15.75" hidden="1" customHeight="1">
      <c r="A450" s="70"/>
      <c r="B450" s="70"/>
      <c r="C450" s="70"/>
      <c r="D450" s="70"/>
      <c r="E450" s="70"/>
      <c r="F450" s="117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</row>
    <row r="451" spans="1:36" ht="15.75" hidden="1" customHeight="1">
      <c r="A451" s="70"/>
      <c r="B451" s="70"/>
      <c r="C451" s="70"/>
      <c r="D451" s="70"/>
      <c r="E451" s="70"/>
      <c r="F451" s="117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</row>
    <row r="452" spans="1:36" ht="15.75" hidden="1" customHeight="1">
      <c r="A452" s="70"/>
      <c r="B452" s="70"/>
      <c r="C452" s="70"/>
      <c r="D452" s="70"/>
      <c r="E452" s="70"/>
      <c r="F452" s="117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</row>
    <row r="453" spans="1:36" ht="15.75" hidden="1" customHeight="1">
      <c r="A453" s="70"/>
      <c r="B453" s="70"/>
      <c r="C453" s="70"/>
      <c r="D453" s="70"/>
      <c r="E453" s="70"/>
      <c r="F453" s="117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</row>
    <row r="454" spans="1:36" ht="15.75" hidden="1" customHeight="1">
      <c r="A454" s="70"/>
      <c r="B454" s="70"/>
      <c r="C454" s="70"/>
      <c r="D454" s="70"/>
      <c r="E454" s="70"/>
      <c r="F454" s="117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</row>
    <row r="455" spans="1:36" ht="15.75" hidden="1" customHeight="1">
      <c r="A455" s="70"/>
      <c r="B455" s="70"/>
      <c r="C455" s="70"/>
      <c r="D455" s="70"/>
      <c r="E455" s="70"/>
      <c r="F455" s="117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</row>
    <row r="456" spans="1:36" ht="15.75" hidden="1" customHeight="1">
      <c r="A456" s="70"/>
      <c r="B456" s="70"/>
      <c r="C456" s="70"/>
      <c r="D456" s="70"/>
      <c r="E456" s="70"/>
      <c r="F456" s="117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</row>
    <row r="457" spans="1:36" ht="15.75" hidden="1" customHeight="1">
      <c r="A457" s="70"/>
      <c r="B457" s="70"/>
      <c r="C457" s="70"/>
      <c r="D457" s="70"/>
      <c r="E457" s="70"/>
      <c r="F457" s="117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</row>
    <row r="458" spans="1:36" ht="15.75" hidden="1" customHeight="1">
      <c r="A458" s="70"/>
      <c r="B458" s="70"/>
      <c r="C458" s="70"/>
      <c r="D458" s="70"/>
      <c r="E458" s="70"/>
      <c r="F458" s="117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</row>
    <row r="459" spans="1:36" ht="15.75" hidden="1" customHeight="1">
      <c r="A459" s="70"/>
      <c r="B459" s="70"/>
      <c r="C459" s="70"/>
      <c r="D459" s="70"/>
      <c r="E459" s="70"/>
      <c r="F459" s="117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</row>
    <row r="460" spans="1:36" ht="15.75" hidden="1" customHeight="1">
      <c r="A460" s="70"/>
      <c r="B460" s="70"/>
      <c r="C460" s="70"/>
      <c r="D460" s="70"/>
      <c r="E460" s="70"/>
      <c r="F460" s="117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</row>
    <row r="461" spans="1:36" ht="15.75" hidden="1" customHeight="1">
      <c r="A461" s="70"/>
      <c r="B461" s="70"/>
      <c r="C461" s="70"/>
      <c r="D461" s="70"/>
      <c r="E461" s="70"/>
      <c r="F461" s="117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</row>
    <row r="462" spans="1:36" ht="15.75" hidden="1" customHeight="1">
      <c r="A462" s="70"/>
      <c r="B462" s="70"/>
      <c r="C462" s="70"/>
      <c r="D462" s="70"/>
      <c r="E462" s="70"/>
      <c r="F462" s="117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</row>
    <row r="463" spans="1:36" ht="15.75" hidden="1" customHeight="1">
      <c r="A463" s="70"/>
      <c r="B463" s="70"/>
      <c r="C463" s="70"/>
      <c r="D463" s="70"/>
      <c r="E463" s="70"/>
      <c r="F463" s="117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</row>
    <row r="464" spans="1:36" ht="15.75" hidden="1" customHeight="1">
      <c r="A464" s="70"/>
      <c r="B464" s="70"/>
      <c r="C464" s="70"/>
      <c r="D464" s="70"/>
      <c r="E464" s="70"/>
      <c r="F464" s="117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</row>
    <row r="465" spans="1:36" ht="15.75" hidden="1" customHeight="1">
      <c r="A465" s="70"/>
      <c r="B465" s="70"/>
      <c r="C465" s="70"/>
      <c r="D465" s="70"/>
      <c r="E465" s="70"/>
      <c r="F465" s="117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</row>
    <row r="466" spans="1:36" ht="15.75" hidden="1" customHeight="1">
      <c r="A466" s="70"/>
      <c r="B466" s="70"/>
      <c r="C466" s="70"/>
      <c r="D466" s="70"/>
      <c r="E466" s="70"/>
      <c r="F466" s="117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</row>
    <row r="467" spans="1:36" ht="15.75" hidden="1" customHeight="1">
      <c r="A467" s="70"/>
      <c r="B467" s="70"/>
      <c r="C467" s="70"/>
      <c r="D467" s="70"/>
      <c r="E467" s="70"/>
      <c r="F467" s="117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</row>
    <row r="468" spans="1:36" ht="15.75" hidden="1" customHeight="1">
      <c r="A468" s="70"/>
      <c r="B468" s="70"/>
      <c r="C468" s="70"/>
      <c r="D468" s="70"/>
      <c r="E468" s="70"/>
      <c r="F468" s="117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</row>
    <row r="469" spans="1:36" ht="15.75" hidden="1" customHeight="1">
      <c r="A469" s="70"/>
      <c r="B469" s="70"/>
      <c r="C469" s="70"/>
      <c r="D469" s="70"/>
      <c r="E469" s="70"/>
      <c r="F469" s="117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</row>
    <row r="470" spans="1:36" ht="15.75" hidden="1" customHeight="1">
      <c r="A470" s="70"/>
      <c r="B470" s="70"/>
      <c r="C470" s="70"/>
      <c r="D470" s="70"/>
      <c r="E470" s="70"/>
      <c r="F470" s="117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</row>
    <row r="471" spans="1:36" ht="15.75" hidden="1" customHeight="1">
      <c r="A471" s="70"/>
      <c r="B471" s="70"/>
      <c r="C471" s="70"/>
      <c r="D471" s="70"/>
      <c r="E471" s="70"/>
      <c r="F471" s="117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</row>
    <row r="472" spans="1:36" ht="15.75" hidden="1" customHeight="1">
      <c r="A472" s="70"/>
      <c r="B472" s="70"/>
      <c r="C472" s="70"/>
      <c r="D472" s="70"/>
      <c r="E472" s="70"/>
      <c r="F472" s="117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</row>
    <row r="473" spans="1:36" ht="15.75" hidden="1" customHeight="1">
      <c r="A473" s="70"/>
      <c r="B473" s="70"/>
      <c r="C473" s="70"/>
      <c r="D473" s="70"/>
      <c r="E473" s="70"/>
      <c r="F473" s="117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</row>
    <row r="474" spans="1:36" ht="15.75" hidden="1" customHeight="1">
      <c r="A474" s="70"/>
      <c r="B474" s="70"/>
      <c r="C474" s="70"/>
      <c r="D474" s="70"/>
      <c r="E474" s="70"/>
      <c r="F474" s="117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</row>
    <row r="475" spans="1:36" ht="15.75" hidden="1" customHeight="1">
      <c r="A475" s="70"/>
      <c r="B475" s="70"/>
      <c r="C475" s="70"/>
      <c r="D475" s="70"/>
      <c r="E475" s="70"/>
      <c r="F475" s="117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</row>
    <row r="476" spans="1:36" ht="15.75" hidden="1" customHeight="1">
      <c r="A476" s="70"/>
      <c r="B476" s="70"/>
      <c r="C476" s="70"/>
      <c r="D476" s="70"/>
      <c r="E476" s="70"/>
      <c r="F476" s="117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</row>
    <row r="477" spans="1:36" ht="15.75" hidden="1" customHeight="1">
      <c r="A477" s="70"/>
      <c r="B477" s="70"/>
      <c r="C477" s="70"/>
      <c r="D477" s="70"/>
      <c r="E477" s="70"/>
      <c r="F477" s="117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</row>
    <row r="478" spans="1:36" ht="15.75" hidden="1" customHeight="1">
      <c r="A478" s="70"/>
      <c r="B478" s="70"/>
      <c r="C478" s="70"/>
      <c r="D478" s="70"/>
      <c r="E478" s="70"/>
      <c r="F478" s="117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</row>
    <row r="479" spans="1:36" ht="15.75" hidden="1" customHeight="1">
      <c r="A479" s="70"/>
      <c r="B479" s="70"/>
      <c r="C479" s="70"/>
      <c r="D479" s="70"/>
      <c r="E479" s="70"/>
      <c r="F479" s="117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</row>
    <row r="480" spans="1:36" ht="15.75" hidden="1" customHeight="1">
      <c r="A480" s="70"/>
      <c r="B480" s="70"/>
      <c r="C480" s="70"/>
      <c r="D480" s="70"/>
      <c r="E480" s="70"/>
      <c r="F480" s="117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</row>
    <row r="481" spans="1:36" ht="15.75" hidden="1" customHeight="1">
      <c r="A481" s="70"/>
      <c r="B481" s="70"/>
      <c r="C481" s="70"/>
      <c r="D481" s="70"/>
      <c r="E481" s="70"/>
      <c r="F481" s="117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</row>
    <row r="482" spans="1:36" ht="15.75" hidden="1" customHeight="1">
      <c r="A482" s="70"/>
      <c r="B482" s="70"/>
      <c r="C482" s="70"/>
      <c r="D482" s="70"/>
      <c r="E482" s="70"/>
      <c r="F482" s="117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</row>
    <row r="483" spans="1:36" ht="15.75" hidden="1" customHeight="1">
      <c r="A483" s="70"/>
      <c r="B483" s="70"/>
      <c r="C483" s="70"/>
      <c r="D483" s="70"/>
      <c r="E483" s="70"/>
      <c r="F483" s="117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</row>
    <row r="484" spans="1:36" ht="15.75" hidden="1" customHeight="1">
      <c r="A484" s="70"/>
      <c r="B484" s="70"/>
      <c r="C484" s="70"/>
      <c r="D484" s="70"/>
      <c r="E484" s="70"/>
      <c r="F484" s="117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</row>
    <row r="485" spans="1:36" ht="15.75" hidden="1" customHeight="1">
      <c r="A485" s="70"/>
      <c r="B485" s="70"/>
      <c r="C485" s="70"/>
      <c r="D485" s="70"/>
      <c r="E485" s="70"/>
      <c r="F485" s="117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</row>
    <row r="486" spans="1:36" ht="15.75" hidden="1" customHeight="1">
      <c r="A486" s="70"/>
      <c r="B486" s="70"/>
      <c r="C486" s="70"/>
      <c r="D486" s="70"/>
      <c r="E486" s="70"/>
      <c r="F486" s="117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</row>
    <row r="487" spans="1:36" ht="15.75" hidden="1" customHeight="1">
      <c r="A487" s="70"/>
      <c r="B487" s="70"/>
      <c r="C487" s="70"/>
      <c r="D487" s="70"/>
      <c r="E487" s="70"/>
      <c r="F487" s="117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</row>
    <row r="488" spans="1:36" ht="15.75" hidden="1" customHeight="1">
      <c r="A488" s="70"/>
      <c r="B488" s="70"/>
      <c r="C488" s="70"/>
      <c r="D488" s="70"/>
      <c r="E488" s="70"/>
      <c r="F488" s="117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</row>
    <row r="489" spans="1:36" ht="15.75" hidden="1" customHeight="1">
      <c r="A489" s="70"/>
      <c r="B489" s="70"/>
      <c r="C489" s="70"/>
      <c r="D489" s="70"/>
      <c r="E489" s="70"/>
      <c r="F489" s="117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</row>
    <row r="490" spans="1:36" ht="15.75" hidden="1" customHeight="1">
      <c r="A490" s="70"/>
      <c r="B490" s="70"/>
      <c r="C490" s="70"/>
      <c r="D490" s="70"/>
      <c r="E490" s="70"/>
      <c r="F490" s="117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</row>
    <row r="491" spans="1:36" ht="15.75" hidden="1" customHeight="1">
      <c r="A491" s="70"/>
      <c r="B491" s="70"/>
      <c r="C491" s="70"/>
      <c r="D491" s="70"/>
      <c r="E491" s="70"/>
      <c r="F491" s="117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</row>
    <row r="492" spans="1:36" ht="15.75" hidden="1" customHeight="1">
      <c r="A492" s="70"/>
      <c r="B492" s="70"/>
      <c r="C492" s="70"/>
      <c r="D492" s="70"/>
      <c r="E492" s="70"/>
      <c r="F492" s="117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</row>
    <row r="493" spans="1:36" ht="15.75" hidden="1" customHeight="1">
      <c r="A493" s="70"/>
      <c r="B493" s="70"/>
      <c r="C493" s="70"/>
      <c r="D493" s="70"/>
      <c r="E493" s="70"/>
      <c r="F493" s="117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</row>
    <row r="494" spans="1:36" ht="15.75" hidden="1" customHeight="1">
      <c r="A494" s="70"/>
      <c r="B494" s="70"/>
      <c r="C494" s="70"/>
      <c r="D494" s="70"/>
      <c r="E494" s="70"/>
      <c r="F494" s="117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</row>
    <row r="495" spans="1:36" ht="15.75" hidden="1" customHeight="1">
      <c r="A495" s="70"/>
      <c r="B495" s="70"/>
      <c r="C495" s="70"/>
      <c r="D495" s="70"/>
      <c r="E495" s="70"/>
      <c r="F495" s="117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</row>
    <row r="496" spans="1:36" ht="15.75" hidden="1" customHeight="1">
      <c r="A496" s="70"/>
      <c r="B496" s="70"/>
      <c r="C496" s="70"/>
      <c r="D496" s="70"/>
      <c r="E496" s="70"/>
      <c r="F496" s="117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</row>
    <row r="497" spans="1:36" ht="15.75" hidden="1" customHeight="1">
      <c r="A497" s="70"/>
      <c r="B497" s="70"/>
      <c r="C497" s="70"/>
      <c r="D497" s="70"/>
      <c r="E497" s="70"/>
      <c r="F497" s="117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</row>
    <row r="498" spans="1:36" ht="15.75" hidden="1" customHeight="1">
      <c r="A498" s="70"/>
      <c r="B498" s="70"/>
      <c r="C498" s="70"/>
      <c r="D498" s="70"/>
      <c r="E498" s="70"/>
      <c r="F498" s="117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</row>
    <row r="499" spans="1:36" ht="15.75" hidden="1" customHeight="1">
      <c r="A499" s="70"/>
      <c r="B499" s="70"/>
      <c r="C499" s="70"/>
      <c r="D499" s="70"/>
      <c r="E499" s="70"/>
      <c r="F499" s="117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</row>
    <row r="500" spans="1:36" ht="15.75" hidden="1" customHeight="1">
      <c r="A500" s="70"/>
      <c r="B500" s="70"/>
      <c r="C500" s="70"/>
      <c r="D500" s="70"/>
      <c r="E500" s="70"/>
      <c r="F500" s="117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</row>
    <row r="501" spans="1:36" ht="15.75" hidden="1" customHeight="1">
      <c r="A501" s="70"/>
      <c r="B501" s="70"/>
      <c r="C501" s="70"/>
      <c r="D501" s="70"/>
      <c r="E501" s="70"/>
      <c r="F501" s="117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</row>
    <row r="502" spans="1:36" ht="15.75" hidden="1" customHeight="1">
      <c r="A502" s="70"/>
      <c r="B502" s="70"/>
      <c r="C502" s="70"/>
      <c r="D502" s="70"/>
      <c r="E502" s="70"/>
      <c r="F502" s="117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</row>
    <row r="503" spans="1:36" ht="15.75" hidden="1" customHeight="1">
      <c r="A503" s="70"/>
      <c r="B503" s="70"/>
      <c r="C503" s="70"/>
      <c r="D503" s="70"/>
      <c r="E503" s="70"/>
      <c r="F503" s="117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</row>
    <row r="504" spans="1:36" ht="15.75" hidden="1" customHeight="1">
      <c r="A504" s="70"/>
      <c r="B504" s="70"/>
      <c r="C504" s="70"/>
      <c r="D504" s="70"/>
      <c r="E504" s="70"/>
      <c r="F504" s="117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</row>
    <row r="505" spans="1:36" ht="15.75" hidden="1" customHeight="1">
      <c r="A505" s="70"/>
      <c r="B505" s="70"/>
      <c r="C505" s="70"/>
      <c r="D505" s="70"/>
      <c r="E505" s="70"/>
      <c r="F505" s="117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</row>
    <row r="506" spans="1:36" ht="15.75" hidden="1" customHeight="1">
      <c r="A506" s="70"/>
      <c r="B506" s="70"/>
      <c r="C506" s="70"/>
      <c r="D506" s="70"/>
      <c r="E506" s="70"/>
      <c r="F506" s="117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</row>
    <row r="507" spans="1:36" ht="15.75" hidden="1" customHeight="1">
      <c r="A507" s="70"/>
      <c r="B507" s="70"/>
      <c r="C507" s="70"/>
      <c r="D507" s="70"/>
      <c r="E507" s="70"/>
      <c r="F507" s="117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</row>
    <row r="508" spans="1:36" ht="15.75" hidden="1" customHeight="1">
      <c r="A508" s="70"/>
      <c r="B508" s="70"/>
      <c r="C508" s="70"/>
      <c r="D508" s="70"/>
      <c r="E508" s="70"/>
      <c r="F508" s="117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</row>
    <row r="509" spans="1:36" ht="15.75" hidden="1" customHeight="1">
      <c r="A509" s="70"/>
      <c r="B509" s="70"/>
      <c r="C509" s="70"/>
      <c r="D509" s="70"/>
      <c r="E509" s="70"/>
      <c r="F509" s="117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</row>
    <row r="510" spans="1:36" ht="15.75" hidden="1" customHeight="1">
      <c r="A510" s="70"/>
      <c r="B510" s="70"/>
      <c r="C510" s="70"/>
      <c r="D510" s="70"/>
      <c r="E510" s="70"/>
      <c r="F510" s="117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</row>
    <row r="511" spans="1:36" ht="15.75" hidden="1" customHeight="1">
      <c r="A511" s="70"/>
      <c r="B511" s="70"/>
      <c r="C511" s="70"/>
      <c r="D511" s="70"/>
      <c r="E511" s="70"/>
      <c r="F511" s="117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</row>
    <row r="512" spans="1:36" ht="15.75" hidden="1" customHeight="1">
      <c r="A512" s="70"/>
      <c r="B512" s="70"/>
      <c r="C512" s="70"/>
      <c r="D512" s="70"/>
      <c r="E512" s="70"/>
      <c r="F512" s="117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</row>
    <row r="513" spans="1:36" ht="15.75" hidden="1" customHeight="1">
      <c r="A513" s="70"/>
      <c r="B513" s="70"/>
      <c r="C513" s="70"/>
      <c r="D513" s="70"/>
      <c r="E513" s="70"/>
      <c r="F513" s="117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</row>
    <row r="514" spans="1:36" ht="15.75" hidden="1" customHeight="1">
      <c r="A514" s="70"/>
      <c r="B514" s="70"/>
      <c r="C514" s="70"/>
      <c r="D514" s="70"/>
      <c r="E514" s="70"/>
      <c r="F514" s="117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</row>
    <row r="515" spans="1:36" ht="15.75" hidden="1" customHeight="1">
      <c r="A515" s="70"/>
      <c r="B515" s="70"/>
      <c r="C515" s="70"/>
      <c r="D515" s="70"/>
      <c r="E515" s="70"/>
      <c r="F515" s="117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</row>
    <row r="516" spans="1:36" ht="15.75" hidden="1" customHeight="1">
      <c r="A516" s="70"/>
      <c r="B516" s="70"/>
      <c r="C516" s="70"/>
      <c r="D516" s="70"/>
      <c r="E516" s="70"/>
      <c r="F516" s="117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</row>
    <row r="517" spans="1:36" ht="15.75" hidden="1" customHeight="1">
      <c r="A517" s="70"/>
      <c r="B517" s="70"/>
      <c r="C517" s="70"/>
      <c r="D517" s="70"/>
      <c r="E517" s="70"/>
      <c r="F517" s="117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</row>
    <row r="518" spans="1:36" ht="15.75" hidden="1" customHeight="1">
      <c r="A518" s="70"/>
      <c r="B518" s="70"/>
      <c r="C518" s="70"/>
      <c r="D518" s="70"/>
      <c r="E518" s="70"/>
      <c r="F518" s="117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</row>
    <row r="519" spans="1:36" ht="15.75" hidden="1" customHeight="1">
      <c r="A519" s="70"/>
      <c r="B519" s="70"/>
      <c r="C519" s="70"/>
      <c r="D519" s="70"/>
      <c r="E519" s="70"/>
      <c r="F519" s="117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</row>
    <row r="520" spans="1:36" ht="15.75" hidden="1" customHeight="1">
      <c r="A520" s="70"/>
      <c r="B520" s="70"/>
      <c r="C520" s="70"/>
      <c r="D520" s="70"/>
      <c r="E520" s="70"/>
      <c r="F520" s="117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</row>
    <row r="521" spans="1:36" ht="15.75" hidden="1" customHeight="1">
      <c r="A521" s="70"/>
      <c r="B521" s="70"/>
      <c r="C521" s="70"/>
      <c r="D521" s="70"/>
      <c r="E521" s="70"/>
      <c r="F521" s="117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</row>
    <row r="522" spans="1:36" ht="15.75" hidden="1" customHeight="1">
      <c r="A522" s="70"/>
      <c r="B522" s="70"/>
      <c r="C522" s="70"/>
      <c r="D522" s="70"/>
      <c r="E522" s="70"/>
      <c r="F522" s="117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</row>
    <row r="523" spans="1:36" ht="15.75" hidden="1" customHeight="1">
      <c r="A523" s="70"/>
      <c r="B523" s="70"/>
      <c r="C523" s="70"/>
      <c r="D523" s="70"/>
      <c r="E523" s="70"/>
      <c r="F523" s="117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</row>
    <row r="524" spans="1:36" ht="15.75" hidden="1" customHeight="1">
      <c r="A524" s="70"/>
      <c r="B524" s="70"/>
      <c r="C524" s="70"/>
      <c r="D524" s="70"/>
      <c r="E524" s="70"/>
      <c r="F524" s="117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</row>
    <row r="525" spans="1:36" ht="15.75" hidden="1" customHeight="1">
      <c r="A525" s="70"/>
      <c r="B525" s="70"/>
      <c r="C525" s="70"/>
      <c r="D525" s="70"/>
      <c r="E525" s="70"/>
      <c r="F525" s="117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</row>
    <row r="526" spans="1:36" ht="15.75" hidden="1" customHeight="1">
      <c r="A526" s="70"/>
      <c r="B526" s="70"/>
      <c r="C526" s="70"/>
      <c r="D526" s="70"/>
      <c r="E526" s="70"/>
      <c r="F526" s="117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</row>
    <row r="527" spans="1:36" ht="15.75" hidden="1" customHeight="1">
      <c r="A527" s="70"/>
      <c r="B527" s="70"/>
      <c r="C527" s="70"/>
      <c r="D527" s="70"/>
      <c r="E527" s="70"/>
      <c r="F527" s="117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</row>
    <row r="528" spans="1:36" ht="15.75" hidden="1" customHeight="1">
      <c r="A528" s="70"/>
      <c r="B528" s="70"/>
      <c r="C528" s="70"/>
      <c r="D528" s="70"/>
      <c r="E528" s="70"/>
      <c r="F528" s="117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</row>
    <row r="529" spans="1:36" ht="15.75" hidden="1" customHeight="1">
      <c r="A529" s="70"/>
      <c r="B529" s="70"/>
      <c r="C529" s="70"/>
      <c r="D529" s="70"/>
      <c r="E529" s="70"/>
      <c r="F529" s="117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</row>
    <row r="530" spans="1:36" ht="15.75" hidden="1" customHeight="1">
      <c r="A530" s="70"/>
      <c r="B530" s="70"/>
      <c r="C530" s="70"/>
      <c r="D530" s="70"/>
      <c r="E530" s="70"/>
      <c r="F530" s="117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</row>
    <row r="531" spans="1:36" ht="15.75" hidden="1" customHeight="1">
      <c r="A531" s="70"/>
      <c r="B531" s="70"/>
      <c r="C531" s="70"/>
      <c r="D531" s="70"/>
      <c r="E531" s="70"/>
      <c r="F531" s="117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</row>
    <row r="532" spans="1:36" ht="15.75" hidden="1" customHeight="1">
      <c r="A532" s="70"/>
      <c r="B532" s="70"/>
      <c r="C532" s="70"/>
      <c r="D532" s="70"/>
      <c r="E532" s="70"/>
      <c r="F532" s="117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</row>
    <row r="533" spans="1:36" ht="15.75" hidden="1" customHeight="1">
      <c r="A533" s="70"/>
      <c r="B533" s="70"/>
      <c r="C533" s="70"/>
      <c r="D533" s="70"/>
      <c r="E533" s="70"/>
      <c r="F533" s="117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</row>
    <row r="534" spans="1:36" ht="15.75" hidden="1" customHeight="1">
      <c r="A534" s="70"/>
      <c r="B534" s="70"/>
      <c r="C534" s="70"/>
      <c r="D534" s="70"/>
      <c r="E534" s="70"/>
      <c r="F534" s="117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</row>
    <row r="535" spans="1:36" ht="15.75" hidden="1" customHeight="1">
      <c r="A535" s="70"/>
      <c r="B535" s="70"/>
      <c r="C535" s="70"/>
      <c r="D535" s="70"/>
      <c r="E535" s="70"/>
      <c r="F535" s="117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</row>
    <row r="536" spans="1:36" ht="15.75" hidden="1" customHeight="1">
      <c r="A536" s="70"/>
      <c r="B536" s="70"/>
      <c r="C536" s="70"/>
      <c r="D536" s="70"/>
      <c r="E536" s="70"/>
      <c r="F536" s="117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</row>
    <row r="537" spans="1:36" ht="15.75" hidden="1" customHeight="1">
      <c r="A537" s="70"/>
      <c r="B537" s="70"/>
      <c r="C537" s="70"/>
      <c r="D537" s="70"/>
      <c r="E537" s="70"/>
      <c r="F537" s="117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</row>
    <row r="538" spans="1:36" ht="15.75" hidden="1" customHeight="1">
      <c r="A538" s="70"/>
      <c r="B538" s="70"/>
      <c r="C538" s="70"/>
      <c r="D538" s="70"/>
      <c r="E538" s="70"/>
      <c r="F538" s="117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</row>
    <row r="539" spans="1:36" ht="15.75" hidden="1" customHeight="1">
      <c r="A539" s="70"/>
      <c r="B539" s="70"/>
      <c r="C539" s="70"/>
      <c r="D539" s="70"/>
      <c r="E539" s="70"/>
      <c r="F539" s="117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</row>
    <row r="540" spans="1:36" ht="15.75" hidden="1" customHeight="1">
      <c r="A540" s="70"/>
      <c r="B540" s="70"/>
      <c r="C540" s="70"/>
      <c r="D540" s="70"/>
      <c r="E540" s="70"/>
      <c r="F540" s="117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</row>
    <row r="541" spans="1:36" ht="15.75" hidden="1" customHeight="1">
      <c r="A541" s="70"/>
      <c r="B541" s="70"/>
      <c r="C541" s="70"/>
      <c r="D541" s="70"/>
      <c r="E541" s="70"/>
      <c r="F541" s="117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</row>
    <row r="542" spans="1:36" ht="15.75" hidden="1" customHeight="1">
      <c r="A542" s="70"/>
      <c r="B542" s="70"/>
      <c r="C542" s="70"/>
      <c r="D542" s="70"/>
      <c r="E542" s="70"/>
      <c r="F542" s="117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</row>
    <row r="543" spans="1:36" ht="15.75" hidden="1" customHeight="1">
      <c r="A543" s="70"/>
      <c r="B543" s="70"/>
      <c r="C543" s="70"/>
      <c r="D543" s="70"/>
      <c r="E543" s="70"/>
      <c r="F543" s="117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</row>
    <row r="544" spans="1:36" ht="15.75" hidden="1" customHeight="1">
      <c r="A544" s="70"/>
      <c r="B544" s="70"/>
      <c r="C544" s="70"/>
      <c r="D544" s="70"/>
      <c r="E544" s="70"/>
      <c r="F544" s="117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</row>
    <row r="545" spans="1:36" ht="15.75" hidden="1" customHeight="1">
      <c r="A545" s="70"/>
      <c r="B545" s="70"/>
      <c r="C545" s="70"/>
      <c r="D545" s="70"/>
      <c r="E545" s="70"/>
      <c r="F545" s="117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</row>
    <row r="546" spans="1:36" ht="15.75" hidden="1" customHeight="1">
      <c r="A546" s="70"/>
      <c r="B546" s="70"/>
      <c r="C546" s="70"/>
      <c r="D546" s="70"/>
      <c r="E546" s="70"/>
      <c r="F546" s="117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</row>
    <row r="547" spans="1:36" ht="15.75" hidden="1" customHeight="1">
      <c r="A547" s="70"/>
      <c r="B547" s="70"/>
      <c r="C547" s="70"/>
      <c r="D547" s="70"/>
      <c r="E547" s="70"/>
      <c r="F547" s="117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</row>
    <row r="548" spans="1:36" ht="15.75" hidden="1" customHeight="1">
      <c r="A548" s="70"/>
      <c r="B548" s="70"/>
      <c r="C548" s="70"/>
      <c r="D548" s="70"/>
      <c r="E548" s="70"/>
      <c r="F548" s="117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</row>
    <row r="549" spans="1:36" ht="15.75" hidden="1" customHeight="1">
      <c r="A549" s="70"/>
      <c r="B549" s="70"/>
      <c r="C549" s="70"/>
      <c r="D549" s="70"/>
      <c r="E549" s="70"/>
      <c r="F549" s="117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</row>
    <row r="550" spans="1:36" ht="15.75" hidden="1" customHeight="1">
      <c r="A550" s="70"/>
      <c r="B550" s="70"/>
      <c r="C550" s="70"/>
      <c r="D550" s="70"/>
      <c r="E550" s="70"/>
      <c r="F550" s="117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</row>
    <row r="551" spans="1:36" ht="15.75" hidden="1" customHeight="1">
      <c r="A551" s="70"/>
      <c r="B551" s="70"/>
      <c r="C551" s="70"/>
      <c r="D551" s="70"/>
      <c r="E551" s="70"/>
      <c r="F551" s="117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</row>
    <row r="552" spans="1:36" ht="15.75" hidden="1" customHeight="1">
      <c r="A552" s="70"/>
      <c r="B552" s="70"/>
      <c r="C552" s="70"/>
      <c r="D552" s="70"/>
      <c r="E552" s="70"/>
      <c r="F552" s="117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</row>
    <row r="553" spans="1:36" ht="15.75" hidden="1" customHeight="1">
      <c r="A553" s="70"/>
      <c r="B553" s="70"/>
      <c r="C553" s="70"/>
      <c r="D553" s="70"/>
      <c r="E553" s="70"/>
      <c r="F553" s="117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</row>
    <row r="554" spans="1:36" ht="15.75" hidden="1" customHeight="1">
      <c r="A554" s="70"/>
      <c r="B554" s="70"/>
      <c r="C554" s="70"/>
      <c r="D554" s="70"/>
      <c r="E554" s="70"/>
      <c r="F554" s="117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</row>
    <row r="555" spans="1:36" ht="15.75" hidden="1" customHeight="1">
      <c r="A555" s="70"/>
      <c r="B555" s="70"/>
      <c r="C555" s="70"/>
      <c r="D555" s="70"/>
      <c r="E555" s="70"/>
      <c r="F555" s="117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</row>
    <row r="556" spans="1:36" ht="15.75" hidden="1" customHeight="1">
      <c r="A556" s="70"/>
      <c r="B556" s="70"/>
      <c r="C556" s="70"/>
      <c r="D556" s="70"/>
      <c r="E556" s="70"/>
      <c r="F556" s="117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</row>
    <row r="557" spans="1:36" ht="15.75" hidden="1" customHeight="1">
      <c r="A557" s="70"/>
      <c r="B557" s="70"/>
      <c r="C557" s="70"/>
      <c r="D557" s="70"/>
      <c r="E557" s="70"/>
      <c r="F557" s="117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</row>
    <row r="558" spans="1:36" ht="15.75" hidden="1" customHeight="1">
      <c r="A558" s="70"/>
      <c r="B558" s="70"/>
      <c r="C558" s="70"/>
      <c r="D558" s="70"/>
      <c r="E558" s="70"/>
      <c r="F558" s="117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</row>
    <row r="559" spans="1:36" ht="15.75" hidden="1" customHeight="1">
      <c r="A559" s="70"/>
      <c r="B559" s="70"/>
      <c r="C559" s="70"/>
      <c r="D559" s="70"/>
      <c r="E559" s="70"/>
      <c r="F559" s="117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</row>
    <row r="560" spans="1:36" ht="15.75" hidden="1" customHeight="1">
      <c r="A560" s="70"/>
      <c r="B560" s="70"/>
      <c r="C560" s="70"/>
      <c r="D560" s="70"/>
      <c r="E560" s="70"/>
      <c r="F560" s="117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</row>
    <row r="561" spans="1:36" ht="15.75" hidden="1" customHeight="1">
      <c r="A561" s="70"/>
      <c r="B561" s="70"/>
      <c r="C561" s="70"/>
      <c r="D561" s="70"/>
      <c r="E561" s="70"/>
      <c r="F561" s="117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</row>
    <row r="562" spans="1:36" ht="15.75" hidden="1" customHeight="1">
      <c r="A562" s="70"/>
      <c r="B562" s="70"/>
      <c r="C562" s="70"/>
      <c r="D562" s="70"/>
      <c r="E562" s="70"/>
      <c r="F562" s="117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</row>
    <row r="563" spans="1:36" ht="15.75" hidden="1" customHeight="1">
      <c r="A563" s="70"/>
      <c r="B563" s="70"/>
      <c r="C563" s="70"/>
      <c r="D563" s="70"/>
      <c r="E563" s="70"/>
      <c r="F563" s="117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</row>
    <row r="564" spans="1:36" ht="15.75" hidden="1" customHeight="1">
      <c r="A564" s="70"/>
      <c r="B564" s="70"/>
      <c r="C564" s="70"/>
      <c r="D564" s="70"/>
      <c r="E564" s="70"/>
      <c r="F564" s="117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</row>
    <row r="565" spans="1:36" ht="15.75" hidden="1" customHeight="1">
      <c r="A565" s="70"/>
      <c r="B565" s="70"/>
      <c r="C565" s="70"/>
      <c r="D565" s="70"/>
      <c r="E565" s="70"/>
      <c r="F565" s="117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</row>
    <row r="566" spans="1:36" ht="15.75" hidden="1" customHeight="1">
      <c r="A566" s="70"/>
      <c r="B566" s="70"/>
      <c r="C566" s="70"/>
      <c r="D566" s="70"/>
      <c r="E566" s="70"/>
      <c r="F566" s="117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</row>
    <row r="567" spans="1:36" ht="15.75" hidden="1" customHeight="1">
      <c r="A567" s="70"/>
      <c r="B567" s="70"/>
      <c r="C567" s="70"/>
      <c r="D567" s="70"/>
      <c r="E567" s="70"/>
      <c r="F567" s="117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</row>
    <row r="568" spans="1:36" ht="15.75" hidden="1" customHeight="1">
      <c r="A568" s="70"/>
      <c r="B568" s="70"/>
      <c r="C568" s="70"/>
      <c r="D568" s="70"/>
      <c r="E568" s="70"/>
      <c r="F568" s="117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</row>
    <row r="569" spans="1:36" ht="15.75" hidden="1" customHeight="1">
      <c r="A569" s="70"/>
      <c r="B569" s="70"/>
      <c r="C569" s="70"/>
      <c r="D569" s="70"/>
      <c r="E569" s="70"/>
      <c r="F569" s="117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</row>
    <row r="570" spans="1:36" ht="15.75" hidden="1" customHeight="1">
      <c r="A570" s="70"/>
      <c r="B570" s="70"/>
      <c r="C570" s="70"/>
      <c r="D570" s="70"/>
      <c r="E570" s="70"/>
      <c r="F570" s="117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</row>
    <row r="571" spans="1:36" ht="15.75" hidden="1" customHeight="1">
      <c r="A571" s="70"/>
      <c r="B571" s="70"/>
      <c r="C571" s="70"/>
      <c r="D571" s="70"/>
      <c r="E571" s="70"/>
      <c r="F571" s="117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</row>
    <row r="572" spans="1:36" ht="15.75" hidden="1" customHeight="1">
      <c r="A572" s="70"/>
      <c r="B572" s="70"/>
      <c r="C572" s="70"/>
      <c r="D572" s="70"/>
      <c r="E572" s="70"/>
      <c r="F572" s="117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</row>
    <row r="573" spans="1:36" ht="15.75" hidden="1" customHeight="1">
      <c r="A573" s="70"/>
      <c r="B573" s="70"/>
      <c r="C573" s="70"/>
      <c r="D573" s="70"/>
      <c r="E573" s="70"/>
      <c r="F573" s="117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</row>
    <row r="574" spans="1:36" ht="15.75" hidden="1" customHeight="1">
      <c r="A574" s="70"/>
      <c r="B574" s="70"/>
      <c r="C574" s="70"/>
      <c r="D574" s="70"/>
      <c r="E574" s="70"/>
      <c r="F574" s="117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</row>
    <row r="575" spans="1:36" ht="15.75" hidden="1" customHeight="1">
      <c r="A575" s="70"/>
      <c r="B575" s="70"/>
      <c r="C575" s="70"/>
      <c r="D575" s="70"/>
      <c r="E575" s="70"/>
      <c r="F575" s="117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</row>
    <row r="576" spans="1:36" ht="15.75" hidden="1" customHeight="1">
      <c r="A576" s="70"/>
      <c r="B576" s="70"/>
      <c r="C576" s="70"/>
      <c r="D576" s="70"/>
      <c r="E576" s="70"/>
      <c r="F576" s="117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</row>
    <row r="577" spans="1:36" ht="15.75" hidden="1" customHeight="1">
      <c r="A577" s="70"/>
      <c r="B577" s="70"/>
      <c r="C577" s="70"/>
      <c r="D577" s="70"/>
      <c r="E577" s="70"/>
      <c r="F577" s="117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</row>
    <row r="578" spans="1:36" ht="15.75" hidden="1" customHeight="1">
      <c r="A578" s="70"/>
      <c r="B578" s="70"/>
      <c r="C578" s="70"/>
      <c r="D578" s="70"/>
      <c r="E578" s="70"/>
      <c r="F578" s="117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</row>
    <row r="579" spans="1:36" ht="15.75" hidden="1" customHeight="1">
      <c r="A579" s="70"/>
      <c r="B579" s="70"/>
      <c r="C579" s="70"/>
      <c r="D579" s="70"/>
      <c r="E579" s="70"/>
      <c r="F579" s="117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</row>
    <row r="580" spans="1:36" ht="15.75" hidden="1" customHeight="1">
      <c r="A580" s="70"/>
      <c r="B580" s="70"/>
      <c r="C580" s="70"/>
      <c r="D580" s="70"/>
      <c r="E580" s="70"/>
      <c r="F580" s="117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</row>
    <row r="581" spans="1:36" ht="15.75" hidden="1" customHeight="1">
      <c r="A581" s="70"/>
      <c r="B581" s="70"/>
      <c r="C581" s="70"/>
      <c r="D581" s="70"/>
      <c r="E581" s="70"/>
      <c r="F581" s="117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</row>
    <row r="582" spans="1:36" ht="15.75" hidden="1" customHeight="1">
      <c r="A582" s="70"/>
      <c r="B582" s="70"/>
      <c r="C582" s="70"/>
      <c r="D582" s="70"/>
      <c r="E582" s="70"/>
      <c r="F582" s="117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</row>
    <row r="583" spans="1:36" ht="15.75" hidden="1" customHeight="1">
      <c r="A583" s="70"/>
      <c r="B583" s="70"/>
      <c r="C583" s="70"/>
      <c r="D583" s="70"/>
      <c r="E583" s="70"/>
      <c r="F583" s="117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</row>
    <row r="584" spans="1:36" ht="15.75" hidden="1" customHeight="1">
      <c r="A584" s="70"/>
      <c r="B584" s="70"/>
      <c r="C584" s="70"/>
      <c r="D584" s="70"/>
      <c r="E584" s="70"/>
      <c r="F584" s="117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</row>
    <row r="585" spans="1:36" ht="15.75" hidden="1" customHeight="1">
      <c r="A585" s="70"/>
      <c r="B585" s="70"/>
      <c r="C585" s="70"/>
      <c r="D585" s="70"/>
      <c r="E585" s="70"/>
      <c r="F585" s="117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</row>
    <row r="586" spans="1:36" ht="15.75" hidden="1" customHeight="1">
      <c r="A586" s="70"/>
      <c r="B586" s="70"/>
      <c r="C586" s="70"/>
      <c r="D586" s="70"/>
      <c r="E586" s="70"/>
      <c r="F586" s="117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</row>
    <row r="587" spans="1:36" ht="15.75" hidden="1" customHeight="1">
      <c r="A587" s="70"/>
      <c r="B587" s="70"/>
      <c r="C587" s="70"/>
      <c r="D587" s="70"/>
      <c r="E587" s="70"/>
      <c r="F587" s="117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</row>
    <row r="588" spans="1:36" ht="15.75" hidden="1" customHeight="1">
      <c r="A588" s="70"/>
      <c r="B588" s="70"/>
      <c r="C588" s="70"/>
      <c r="D588" s="70"/>
      <c r="E588" s="70"/>
      <c r="F588" s="117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</row>
    <row r="589" spans="1:36" ht="15.75" hidden="1" customHeight="1">
      <c r="A589" s="70"/>
      <c r="B589" s="70"/>
      <c r="C589" s="70"/>
      <c r="D589" s="70"/>
      <c r="E589" s="70"/>
      <c r="F589" s="117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</row>
    <row r="590" spans="1:36" ht="15.75" hidden="1" customHeight="1">
      <c r="A590" s="70"/>
      <c r="B590" s="70"/>
      <c r="C590" s="70"/>
      <c r="D590" s="70"/>
      <c r="E590" s="70"/>
      <c r="F590" s="117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</row>
    <row r="591" spans="1:36" ht="15.75" hidden="1" customHeight="1">
      <c r="A591" s="70"/>
      <c r="B591" s="70"/>
      <c r="C591" s="70"/>
      <c r="D591" s="70"/>
      <c r="E591" s="70"/>
      <c r="F591" s="117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</row>
    <row r="592" spans="1:36" ht="15.75" hidden="1" customHeight="1">
      <c r="A592" s="70"/>
      <c r="B592" s="70"/>
      <c r="C592" s="70"/>
      <c r="D592" s="70"/>
      <c r="E592" s="70"/>
      <c r="F592" s="117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</row>
    <row r="593" spans="1:36" ht="15.75" hidden="1" customHeight="1">
      <c r="A593" s="70"/>
      <c r="B593" s="70"/>
      <c r="C593" s="70"/>
      <c r="D593" s="70"/>
      <c r="E593" s="70"/>
      <c r="F593" s="117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</row>
    <row r="594" spans="1:36" ht="15.75" hidden="1" customHeight="1">
      <c r="A594" s="70"/>
      <c r="B594" s="70"/>
      <c r="C594" s="70"/>
      <c r="D594" s="70"/>
      <c r="E594" s="70"/>
      <c r="F594" s="117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</row>
    <row r="595" spans="1:36" ht="15.75" hidden="1" customHeight="1">
      <c r="A595" s="70"/>
      <c r="B595" s="70"/>
      <c r="C595" s="70"/>
      <c r="D595" s="70"/>
      <c r="E595" s="70"/>
      <c r="F595" s="117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</row>
    <row r="596" spans="1:36" ht="15.75" hidden="1" customHeight="1">
      <c r="A596" s="70"/>
      <c r="B596" s="70"/>
      <c r="C596" s="70"/>
      <c r="D596" s="70"/>
      <c r="E596" s="70"/>
      <c r="F596" s="117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</row>
    <row r="597" spans="1:36" ht="15.75" hidden="1" customHeight="1">
      <c r="A597" s="70"/>
      <c r="B597" s="70"/>
      <c r="C597" s="70"/>
      <c r="D597" s="70"/>
      <c r="E597" s="70"/>
      <c r="F597" s="117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</row>
    <row r="598" spans="1:36" ht="15.75" hidden="1" customHeight="1">
      <c r="A598" s="70"/>
      <c r="B598" s="70"/>
      <c r="C598" s="70"/>
      <c r="D598" s="70"/>
      <c r="E598" s="70"/>
      <c r="F598" s="117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</row>
    <row r="599" spans="1:36" ht="15.75" hidden="1" customHeight="1">
      <c r="A599" s="70"/>
      <c r="B599" s="70"/>
      <c r="C599" s="70"/>
      <c r="D599" s="70"/>
      <c r="E599" s="70"/>
      <c r="F599" s="117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</row>
    <row r="600" spans="1:36" ht="15.75" hidden="1" customHeight="1">
      <c r="A600" s="70"/>
      <c r="B600" s="70"/>
      <c r="C600" s="70"/>
      <c r="D600" s="70"/>
      <c r="E600" s="70"/>
      <c r="F600" s="117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</row>
    <row r="601" spans="1:36" ht="15.75" hidden="1" customHeight="1">
      <c r="A601" s="70"/>
      <c r="B601" s="70"/>
      <c r="C601" s="70"/>
      <c r="D601" s="70"/>
      <c r="E601" s="70"/>
      <c r="F601" s="117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</row>
    <row r="602" spans="1:36" ht="15.75" hidden="1" customHeight="1">
      <c r="A602" s="70"/>
      <c r="B602" s="70"/>
      <c r="C602" s="70"/>
      <c r="D602" s="70"/>
      <c r="E602" s="70"/>
      <c r="F602" s="117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</row>
    <row r="603" spans="1:36" ht="15.75" hidden="1" customHeight="1">
      <c r="A603" s="70"/>
      <c r="B603" s="70"/>
      <c r="C603" s="70"/>
      <c r="D603" s="70"/>
      <c r="E603" s="70"/>
      <c r="F603" s="117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</row>
    <row r="604" spans="1:36" ht="15.75" hidden="1" customHeight="1">
      <c r="A604" s="70"/>
      <c r="B604" s="70"/>
      <c r="C604" s="70"/>
      <c r="D604" s="70"/>
      <c r="E604" s="70"/>
      <c r="F604" s="117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</row>
    <row r="605" spans="1:36" ht="15.75" hidden="1" customHeight="1">
      <c r="A605" s="70"/>
      <c r="B605" s="70"/>
      <c r="C605" s="70"/>
      <c r="D605" s="70"/>
      <c r="E605" s="70"/>
      <c r="F605" s="117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</row>
    <row r="606" spans="1:36" ht="15.75" hidden="1" customHeight="1">
      <c r="A606" s="70"/>
      <c r="B606" s="70"/>
      <c r="C606" s="70"/>
      <c r="D606" s="70"/>
      <c r="E606" s="70"/>
      <c r="F606" s="117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</row>
    <row r="607" spans="1:36" ht="15.75" hidden="1" customHeight="1">
      <c r="A607" s="70"/>
      <c r="B607" s="70"/>
      <c r="C607" s="70"/>
      <c r="D607" s="70"/>
      <c r="E607" s="70"/>
      <c r="F607" s="117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</row>
    <row r="608" spans="1:36" ht="15.75" hidden="1" customHeight="1">
      <c r="A608" s="70"/>
      <c r="B608" s="70"/>
      <c r="C608" s="70"/>
      <c r="D608" s="70"/>
      <c r="E608" s="70"/>
      <c r="F608" s="117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</row>
    <row r="609" spans="1:36" ht="15.75" hidden="1" customHeight="1">
      <c r="A609" s="70"/>
      <c r="B609" s="70"/>
      <c r="C609" s="70"/>
      <c r="D609" s="70"/>
      <c r="E609" s="70"/>
      <c r="F609" s="117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</row>
    <row r="610" spans="1:36" ht="15.75" hidden="1" customHeight="1">
      <c r="A610" s="70"/>
      <c r="B610" s="70"/>
      <c r="C610" s="70"/>
      <c r="D610" s="70"/>
      <c r="E610" s="70"/>
      <c r="F610" s="117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</row>
    <row r="611" spans="1:36" ht="15.75" hidden="1" customHeight="1">
      <c r="A611" s="70"/>
      <c r="B611" s="70"/>
      <c r="C611" s="70"/>
      <c r="D611" s="70"/>
      <c r="E611" s="70"/>
      <c r="F611" s="117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</row>
    <row r="612" spans="1:36" ht="15.75" hidden="1" customHeight="1">
      <c r="A612" s="70"/>
      <c r="B612" s="70"/>
      <c r="C612" s="70"/>
      <c r="D612" s="70"/>
      <c r="E612" s="70"/>
      <c r="F612" s="117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</row>
    <row r="613" spans="1:36" ht="15.75" hidden="1" customHeight="1">
      <c r="A613" s="70"/>
      <c r="B613" s="70"/>
      <c r="C613" s="70"/>
      <c r="D613" s="70"/>
      <c r="E613" s="70"/>
      <c r="F613" s="117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</row>
    <row r="614" spans="1:36" ht="15.75" hidden="1" customHeight="1">
      <c r="A614" s="70"/>
      <c r="B614" s="70"/>
      <c r="C614" s="70"/>
      <c r="D614" s="70"/>
      <c r="E614" s="70"/>
      <c r="F614" s="117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</row>
    <row r="615" spans="1:36" ht="15.75" hidden="1" customHeight="1">
      <c r="A615" s="70"/>
      <c r="B615" s="70"/>
      <c r="C615" s="70"/>
      <c r="D615" s="70"/>
      <c r="E615" s="70"/>
      <c r="F615" s="117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</row>
    <row r="616" spans="1:36" ht="15.75" hidden="1" customHeight="1">
      <c r="A616" s="70"/>
      <c r="B616" s="70"/>
      <c r="C616" s="70"/>
      <c r="D616" s="70"/>
      <c r="E616" s="70"/>
      <c r="F616" s="117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</row>
    <row r="617" spans="1:36" ht="15.75" hidden="1" customHeight="1">
      <c r="A617" s="70"/>
      <c r="B617" s="70"/>
      <c r="C617" s="70"/>
      <c r="D617" s="70"/>
      <c r="E617" s="70"/>
      <c r="F617" s="117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</row>
    <row r="618" spans="1:36" ht="15.75" hidden="1" customHeight="1">
      <c r="A618" s="70"/>
      <c r="B618" s="70"/>
      <c r="C618" s="70"/>
      <c r="D618" s="70"/>
      <c r="E618" s="70"/>
      <c r="F618" s="117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</row>
    <row r="619" spans="1:36" ht="15.75" hidden="1" customHeight="1">
      <c r="A619" s="70"/>
      <c r="B619" s="70"/>
      <c r="C619" s="70"/>
      <c r="D619" s="70"/>
      <c r="E619" s="70"/>
      <c r="F619" s="117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</row>
    <row r="620" spans="1:36" ht="15.75" hidden="1" customHeight="1">
      <c r="A620" s="70"/>
      <c r="B620" s="70"/>
      <c r="C620" s="70"/>
      <c r="D620" s="70"/>
      <c r="E620" s="70"/>
      <c r="F620" s="117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</row>
    <row r="621" spans="1:36" ht="15.75" hidden="1" customHeight="1">
      <c r="A621" s="70"/>
      <c r="B621" s="70"/>
      <c r="C621" s="70"/>
      <c r="D621" s="70"/>
      <c r="E621" s="70"/>
      <c r="F621" s="117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</row>
    <row r="622" spans="1:36" ht="15.75" hidden="1" customHeight="1">
      <c r="A622" s="70"/>
      <c r="B622" s="70"/>
      <c r="C622" s="70"/>
      <c r="D622" s="70"/>
      <c r="E622" s="70"/>
      <c r="F622" s="117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</row>
    <row r="623" spans="1:36" ht="15.75" hidden="1" customHeight="1">
      <c r="A623" s="70"/>
      <c r="B623" s="70"/>
      <c r="C623" s="70"/>
      <c r="D623" s="70"/>
      <c r="E623" s="70"/>
      <c r="F623" s="117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</row>
    <row r="624" spans="1:36" ht="15.75" hidden="1" customHeight="1">
      <c r="A624" s="70"/>
      <c r="B624" s="70"/>
      <c r="C624" s="70"/>
      <c r="D624" s="70"/>
      <c r="E624" s="70"/>
      <c r="F624" s="117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</row>
    <row r="625" spans="1:36" ht="15.75" hidden="1" customHeight="1">
      <c r="A625" s="70"/>
      <c r="B625" s="70"/>
      <c r="C625" s="70"/>
      <c r="D625" s="70"/>
      <c r="E625" s="70"/>
      <c r="F625" s="117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</row>
    <row r="626" spans="1:36" ht="15.75" hidden="1" customHeight="1">
      <c r="A626" s="70"/>
      <c r="B626" s="70"/>
      <c r="C626" s="70"/>
      <c r="D626" s="70"/>
      <c r="E626" s="70"/>
      <c r="F626" s="117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</row>
    <row r="627" spans="1:36" ht="15.75" hidden="1" customHeight="1">
      <c r="A627" s="70"/>
      <c r="B627" s="70"/>
      <c r="C627" s="70"/>
      <c r="D627" s="70"/>
      <c r="E627" s="70"/>
      <c r="F627" s="117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</row>
    <row r="628" spans="1:36" ht="15.75" hidden="1" customHeight="1">
      <c r="A628" s="70"/>
      <c r="B628" s="70"/>
      <c r="C628" s="70"/>
      <c r="D628" s="70"/>
      <c r="E628" s="70"/>
      <c r="F628" s="117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</row>
    <row r="629" spans="1:36" ht="15.75" hidden="1" customHeight="1">
      <c r="A629" s="70"/>
      <c r="B629" s="70"/>
      <c r="C629" s="70"/>
      <c r="D629" s="70"/>
      <c r="E629" s="70"/>
      <c r="F629" s="117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</row>
    <row r="630" spans="1:36" ht="15.75" hidden="1" customHeight="1">
      <c r="A630" s="70"/>
      <c r="B630" s="70"/>
      <c r="C630" s="70"/>
      <c r="D630" s="70"/>
      <c r="E630" s="70"/>
      <c r="F630" s="117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</row>
    <row r="631" spans="1:36" ht="15.75" hidden="1" customHeight="1">
      <c r="A631" s="70"/>
      <c r="B631" s="70"/>
      <c r="C631" s="70"/>
      <c r="D631" s="70"/>
      <c r="E631" s="70"/>
      <c r="F631" s="117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</row>
    <row r="632" spans="1:36" ht="15.75" hidden="1" customHeight="1">
      <c r="A632" s="70"/>
      <c r="B632" s="70"/>
      <c r="C632" s="70"/>
      <c r="D632" s="70"/>
      <c r="E632" s="70"/>
      <c r="F632" s="117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</row>
    <row r="633" spans="1:36" ht="15.75" hidden="1" customHeight="1">
      <c r="A633" s="70"/>
      <c r="B633" s="70"/>
      <c r="C633" s="70"/>
      <c r="D633" s="70"/>
      <c r="E633" s="70"/>
      <c r="F633" s="117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</row>
    <row r="634" spans="1:36" ht="15.75" hidden="1" customHeight="1">
      <c r="A634" s="70"/>
      <c r="B634" s="70"/>
      <c r="C634" s="70"/>
      <c r="D634" s="70"/>
      <c r="E634" s="70"/>
      <c r="F634" s="117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</row>
    <row r="635" spans="1:36" ht="15.75" hidden="1" customHeight="1">
      <c r="A635" s="70"/>
      <c r="B635" s="70"/>
      <c r="C635" s="70"/>
      <c r="D635" s="70"/>
      <c r="E635" s="70"/>
      <c r="F635" s="117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</row>
    <row r="636" spans="1:36" ht="15.75" hidden="1" customHeight="1">
      <c r="A636" s="70"/>
      <c r="B636" s="70"/>
      <c r="C636" s="70"/>
      <c r="D636" s="70"/>
      <c r="E636" s="70"/>
      <c r="F636" s="117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</row>
    <row r="637" spans="1:36" ht="15.75" hidden="1" customHeight="1">
      <c r="A637" s="70"/>
      <c r="B637" s="70"/>
      <c r="C637" s="70"/>
      <c r="D637" s="70"/>
      <c r="E637" s="70"/>
      <c r="F637" s="117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</row>
    <row r="638" spans="1:36" ht="15.75" hidden="1" customHeight="1">
      <c r="A638" s="70"/>
      <c r="B638" s="70"/>
      <c r="C638" s="70"/>
      <c r="D638" s="70"/>
      <c r="E638" s="70"/>
      <c r="F638" s="117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</row>
    <row r="639" spans="1:36" ht="15.75" hidden="1" customHeight="1">
      <c r="A639" s="70"/>
      <c r="B639" s="70"/>
      <c r="C639" s="70"/>
      <c r="D639" s="70"/>
      <c r="E639" s="70"/>
      <c r="F639" s="117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</row>
    <row r="640" spans="1:36" ht="15.75" hidden="1" customHeight="1">
      <c r="A640" s="70"/>
      <c r="B640" s="70"/>
      <c r="C640" s="70"/>
      <c r="D640" s="70"/>
      <c r="E640" s="70"/>
      <c r="F640" s="117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</row>
    <row r="641" spans="1:36" ht="15.75" hidden="1" customHeight="1">
      <c r="A641" s="70"/>
      <c r="B641" s="70"/>
      <c r="C641" s="70"/>
      <c r="D641" s="70"/>
      <c r="E641" s="70"/>
      <c r="F641" s="117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</row>
    <row r="642" spans="1:36" ht="15.75" hidden="1" customHeight="1">
      <c r="A642" s="70"/>
      <c r="B642" s="70"/>
      <c r="C642" s="70"/>
      <c r="D642" s="70"/>
      <c r="E642" s="70"/>
      <c r="F642" s="117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</row>
    <row r="643" spans="1:36" ht="15.75" hidden="1" customHeight="1">
      <c r="A643" s="70"/>
      <c r="B643" s="70"/>
      <c r="C643" s="70"/>
      <c r="D643" s="70"/>
      <c r="E643" s="70"/>
      <c r="F643" s="117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</row>
    <row r="644" spans="1:36" ht="15.75" hidden="1" customHeight="1">
      <c r="A644" s="70"/>
      <c r="B644" s="70"/>
      <c r="C644" s="70"/>
      <c r="D644" s="70"/>
      <c r="E644" s="70"/>
      <c r="F644" s="117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</row>
    <row r="645" spans="1:36" ht="15.75" hidden="1" customHeight="1">
      <c r="A645" s="70"/>
      <c r="B645" s="70"/>
      <c r="C645" s="70"/>
      <c r="D645" s="70"/>
      <c r="E645" s="70"/>
      <c r="F645" s="117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</row>
    <row r="646" spans="1:36" ht="15.75" hidden="1" customHeight="1">
      <c r="A646" s="70"/>
      <c r="B646" s="70"/>
      <c r="C646" s="70"/>
      <c r="D646" s="70"/>
      <c r="E646" s="70"/>
      <c r="F646" s="117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</row>
    <row r="647" spans="1:36" ht="15.75" hidden="1" customHeight="1">
      <c r="A647" s="70"/>
      <c r="B647" s="70"/>
      <c r="C647" s="70"/>
      <c r="D647" s="70"/>
      <c r="E647" s="70"/>
      <c r="F647" s="117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</row>
    <row r="648" spans="1:36" ht="15.75" hidden="1" customHeight="1">
      <c r="A648" s="70"/>
      <c r="B648" s="70"/>
      <c r="C648" s="70"/>
      <c r="D648" s="70"/>
      <c r="E648" s="70"/>
      <c r="F648" s="117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</row>
    <row r="649" spans="1:36" ht="15.75" hidden="1" customHeight="1">
      <c r="A649" s="70"/>
      <c r="B649" s="70"/>
      <c r="C649" s="70"/>
      <c r="D649" s="70"/>
      <c r="E649" s="70"/>
      <c r="F649" s="117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</row>
    <row r="650" spans="1:36" ht="15.75" hidden="1" customHeight="1">
      <c r="A650" s="70"/>
      <c r="B650" s="70"/>
      <c r="C650" s="70"/>
      <c r="D650" s="70"/>
      <c r="E650" s="70"/>
      <c r="F650" s="117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</row>
    <row r="651" spans="1:36" ht="15.75" hidden="1" customHeight="1">
      <c r="A651" s="70"/>
      <c r="B651" s="70"/>
      <c r="C651" s="70"/>
      <c r="D651" s="70"/>
      <c r="E651" s="70"/>
      <c r="F651" s="117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</row>
    <row r="652" spans="1:36" ht="15.75" hidden="1" customHeight="1">
      <c r="A652" s="70"/>
      <c r="B652" s="70"/>
      <c r="C652" s="70"/>
      <c r="D652" s="70"/>
      <c r="E652" s="70"/>
      <c r="F652" s="117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</row>
    <row r="653" spans="1:36" ht="15.75" hidden="1" customHeight="1">
      <c r="A653" s="70"/>
      <c r="B653" s="70"/>
      <c r="C653" s="70"/>
      <c r="D653" s="70"/>
      <c r="E653" s="70"/>
      <c r="F653" s="117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</row>
    <row r="654" spans="1:36" ht="15.75" hidden="1" customHeight="1">
      <c r="A654" s="70"/>
      <c r="B654" s="70"/>
      <c r="C654" s="70"/>
      <c r="D654" s="70"/>
      <c r="E654" s="70"/>
      <c r="F654" s="117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</row>
    <row r="655" spans="1:36" ht="15.75" hidden="1" customHeight="1">
      <c r="A655" s="70"/>
      <c r="B655" s="70"/>
      <c r="C655" s="70"/>
      <c r="D655" s="70"/>
      <c r="E655" s="70"/>
      <c r="F655" s="117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</row>
    <row r="656" spans="1:36" ht="15.75" hidden="1" customHeight="1">
      <c r="A656" s="70"/>
      <c r="B656" s="70"/>
      <c r="C656" s="70"/>
      <c r="D656" s="70"/>
      <c r="E656" s="70"/>
      <c r="F656" s="117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</row>
    <row r="657" spans="1:36" ht="15.75" hidden="1" customHeight="1">
      <c r="A657" s="70"/>
      <c r="B657" s="70"/>
      <c r="C657" s="70"/>
      <c r="D657" s="70"/>
      <c r="E657" s="70"/>
      <c r="F657" s="117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</row>
    <row r="658" spans="1:36" ht="15.75" hidden="1" customHeight="1">
      <c r="A658" s="70"/>
      <c r="B658" s="70"/>
      <c r="C658" s="70"/>
      <c r="D658" s="70"/>
      <c r="E658" s="70"/>
      <c r="F658" s="117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</row>
    <row r="659" spans="1:36" ht="15.75" hidden="1" customHeight="1">
      <c r="A659" s="70"/>
      <c r="B659" s="70"/>
      <c r="C659" s="70"/>
      <c r="D659" s="70"/>
      <c r="E659" s="70"/>
      <c r="F659" s="117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</row>
    <row r="660" spans="1:36" ht="15.75" hidden="1" customHeight="1">
      <c r="A660" s="70"/>
      <c r="B660" s="70"/>
      <c r="C660" s="70"/>
      <c r="D660" s="70"/>
      <c r="E660" s="70"/>
      <c r="F660" s="117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</row>
    <row r="661" spans="1:36" ht="15.75" hidden="1" customHeight="1">
      <c r="A661" s="70"/>
      <c r="B661" s="70"/>
      <c r="C661" s="70"/>
      <c r="D661" s="70"/>
      <c r="E661" s="70"/>
      <c r="F661" s="117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</row>
    <row r="662" spans="1:36" ht="15.75" hidden="1" customHeight="1">
      <c r="A662" s="70"/>
      <c r="B662" s="70"/>
      <c r="C662" s="70"/>
      <c r="D662" s="70"/>
      <c r="E662" s="70"/>
      <c r="F662" s="117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</row>
    <row r="663" spans="1:36" ht="15.75" hidden="1" customHeight="1">
      <c r="A663" s="70"/>
      <c r="B663" s="70"/>
      <c r="C663" s="70"/>
      <c r="D663" s="70"/>
      <c r="E663" s="70"/>
      <c r="F663" s="117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</row>
    <row r="664" spans="1:36" ht="15.75" hidden="1" customHeight="1">
      <c r="A664" s="70"/>
      <c r="B664" s="70"/>
      <c r="C664" s="70"/>
      <c r="D664" s="70"/>
      <c r="E664" s="70"/>
      <c r="F664" s="117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</row>
    <row r="665" spans="1:36" ht="15.75" hidden="1" customHeight="1">
      <c r="A665" s="70"/>
      <c r="B665" s="70"/>
      <c r="C665" s="70"/>
      <c r="D665" s="70"/>
      <c r="E665" s="70"/>
      <c r="F665" s="117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</row>
    <row r="666" spans="1:36" ht="15.75" hidden="1" customHeight="1">
      <c r="A666" s="70"/>
      <c r="B666" s="70"/>
      <c r="C666" s="70"/>
      <c r="D666" s="70"/>
      <c r="E666" s="70"/>
      <c r="F666" s="117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</row>
    <row r="667" spans="1:36" ht="15.75" hidden="1" customHeight="1">
      <c r="A667" s="70"/>
      <c r="B667" s="70"/>
      <c r="C667" s="70"/>
      <c r="D667" s="70"/>
      <c r="E667" s="70"/>
      <c r="F667" s="117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</row>
    <row r="668" spans="1:36" ht="15.75" hidden="1" customHeight="1">
      <c r="A668" s="70"/>
      <c r="B668" s="70"/>
      <c r="C668" s="70"/>
      <c r="D668" s="70"/>
      <c r="E668" s="70"/>
      <c r="F668" s="117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</row>
    <row r="669" spans="1:36" ht="15.75" hidden="1" customHeight="1">
      <c r="A669" s="70"/>
      <c r="B669" s="70"/>
      <c r="C669" s="70"/>
      <c r="D669" s="70"/>
      <c r="E669" s="70"/>
      <c r="F669" s="117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</row>
    <row r="670" spans="1:36" ht="15.75" hidden="1" customHeight="1">
      <c r="A670" s="70"/>
      <c r="B670" s="70"/>
      <c r="C670" s="70"/>
      <c r="D670" s="70"/>
      <c r="E670" s="70"/>
      <c r="F670" s="117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</row>
    <row r="671" spans="1:36" ht="15.75" hidden="1" customHeight="1">
      <c r="A671" s="70"/>
      <c r="B671" s="70"/>
      <c r="C671" s="70"/>
      <c r="D671" s="70"/>
      <c r="E671" s="70"/>
      <c r="F671" s="117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</row>
    <row r="672" spans="1:36" ht="15.75" hidden="1" customHeight="1">
      <c r="A672" s="70"/>
      <c r="B672" s="70"/>
      <c r="C672" s="70"/>
      <c r="D672" s="70"/>
      <c r="E672" s="70"/>
      <c r="F672" s="117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</row>
    <row r="673" spans="1:36" ht="15.75" hidden="1" customHeight="1">
      <c r="A673" s="70"/>
      <c r="B673" s="70"/>
      <c r="C673" s="70"/>
      <c r="D673" s="70"/>
      <c r="E673" s="70"/>
      <c r="F673" s="117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</row>
    <row r="674" spans="1:36" ht="15.75" hidden="1" customHeight="1">
      <c r="A674" s="70"/>
      <c r="B674" s="70"/>
      <c r="C674" s="70"/>
      <c r="D674" s="70"/>
      <c r="E674" s="70"/>
      <c r="F674" s="117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</row>
    <row r="675" spans="1:36" ht="15.75" hidden="1" customHeight="1">
      <c r="A675" s="70"/>
      <c r="B675" s="70"/>
      <c r="C675" s="70"/>
      <c r="D675" s="70"/>
      <c r="E675" s="70"/>
      <c r="F675" s="117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</row>
    <row r="676" spans="1:36" ht="15.75" hidden="1" customHeight="1">
      <c r="A676" s="70"/>
      <c r="B676" s="70"/>
      <c r="C676" s="70"/>
      <c r="D676" s="70"/>
      <c r="E676" s="70"/>
      <c r="F676" s="117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</row>
    <row r="677" spans="1:36" ht="15.75" hidden="1" customHeight="1">
      <c r="A677" s="70"/>
      <c r="B677" s="70"/>
      <c r="C677" s="70"/>
      <c r="D677" s="70"/>
      <c r="E677" s="70"/>
      <c r="F677" s="117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</row>
    <row r="678" spans="1:36" ht="15.75" hidden="1" customHeight="1">
      <c r="A678" s="70"/>
      <c r="B678" s="70"/>
      <c r="C678" s="70"/>
      <c r="D678" s="70"/>
      <c r="E678" s="70"/>
      <c r="F678" s="117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</row>
    <row r="679" spans="1:36" ht="15.75" hidden="1" customHeight="1">
      <c r="A679" s="70"/>
      <c r="B679" s="70"/>
      <c r="C679" s="70"/>
      <c r="D679" s="70"/>
      <c r="E679" s="70"/>
      <c r="F679" s="117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</row>
    <row r="680" spans="1:36" ht="15.75" hidden="1" customHeight="1">
      <c r="A680" s="70"/>
      <c r="B680" s="70"/>
      <c r="C680" s="70"/>
      <c r="D680" s="70"/>
      <c r="E680" s="70"/>
      <c r="F680" s="117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</row>
    <row r="681" spans="1:36" ht="15.75" hidden="1" customHeight="1">
      <c r="A681" s="70"/>
      <c r="B681" s="70"/>
      <c r="C681" s="70"/>
      <c r="D681" s="70"/>
      <c r="E681" s="70"/>
      <c r="F681" s="117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</row>
    <row r="682" spans="1:36" ht="15.75" hidden="1" customHeight="1">
      <c r="A682" s="70"/>
      <c r="B682" s="70"/>
      <c r="C682" s="70"/>
      <c r="D682" s="70"/>
      <c r="E682" s="70"/>
      <c r="F682" s="117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</row>
    <row r="683" spans="1:36" ht="15.75" hidden="1" customHeight="1">
      <c r="A683" s="70"/>
      <c r="B683" s="70"/>
      <c r="C683" s="70"/>
      <c r="D683" s="70"/>
      <c r="E683" s="70"/>
      <c r="F683" s="117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</row>
    <row r="684" spans="1:36" ht="15.75" hidden="1" customHeight="1">
      <c r="A684" s="70"/>
      <c r="B684" s="70"/>
      <c r="C684" s="70"/>
      <c r="D684" s="70"/>
      <c r="E684" s="70"/>
      <c r="F684" s="117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</row>
    <row r="685" spans="1:36" ht="15.75" hidden="1" customHeight="1">
      <c r="A685" s="70"/>
      <c r="B685" s="70"/>
      <c r="C685" s="70"/>
      <c r="D685" s="70"/>
      <c r="E685" s="70"/>
      <c r="F685" s="117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</row>
    <row r="686" spans="1:36" ht="15.75" hidden="1" customHeight="1">
      <c r="A686" s="70"/>
      <c r="B686" s="70"/>
      <c r="C686" s="70"/>
      <c r="D686" s="70"/>
      <c r="E686" s="70"/>
      <c r="F686" s="117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</row>
    <row r="687" spans="1:36" ht="15.75" hidden="1" customHeight="1">
      <c r="A687" s="70"/>
      <c r="B687" s="70"/>
      <c r="C687" s="70"/>
      <c r="D687" s="70"/>
      <c r="E687" s="70"/>
      <c r="F687" s="117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</row>
    <row r="688" spans="1:36" ht="15.75" hidden="1" customHeight="1">
      <c r="A688" s="70"/>
      <c r="B688" s="70"/>
      <c r="C688" s="70"/>
      <c r="D688" s="70"/>
      <c r="E688" s="70"/>
      <c r="F688" s="117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</row>
    <row r="689" spans="1:36" ht="15.75" hidden="1" customHeight="1">
      <c r="A689" s="70"/>
      <c r="B689" s="70"/>
      <c r="C689" s="70"/>
      <c r="D689" s="70"/>
      <c r="E689" s="70"/>
      <c r="F689" s="117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</row>
    <row r="690" spans="1:36" ht="15.75" hidden="1" customHeight="1">
      <c r="A690" s="70"/>
      <c r="B690" s="70"/>
      <c r="C690" s="70"/>
      <c r="D690" s="70"/>
      <c r="E690" s="70"/>
      <c r="F690" s="117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</row>
    <row r="691" spans="1:36" ht="15.75" hidden="1" customHeight="1">
      <c r="A691" s="70"/>
      <c r="B691" s="70"/>
      <c r="C691" s="70"/>
      <c r="D691" s="70"/>
      <c r="E691" s="70"/>
      <c r="F691" s="117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</row>
    <row r="692" spans="1:36" ht="15.75" hidden="1" customHeight="1">
      <c r="A692" s="70"/>
      <c r="B692" s="70"/>
      <c r="C692" s="70"/>
      <c r="D692" s="70"/>
      <c r="E692" s="70"/>
      <c r="F692" s="117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</row>
    <row r="693" spans="1:36" ht="15.75" hidden="1" customHeight="1">
      <c r="A693" s="70"/>
      <c r="B693" s="70"/>
      <c r="C693" s="70"/>
      <c r="D693" s="70"/>
      <c r="E693" s="70"/>
      <c r="F693" s="117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</row>
    <row r="694" spans="1:36" ht="15.75" hidden="1" customHeight="1">
      <c r="A694" s="70"/>
      <c r="B694" s="70"/>
      <c r="C694" s="70"/>
      <c r="D694" s="70"/>
      <c r="E694" s="70"/>
      <c r="F694" s="117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</row>
    <row r="695" spans="1:36" ht="15.75" hidden="1" customHeight="1">
      <c r="A695" s="70"/>
      <c r="B695" s="70"/>
      <c r="C695" s="70"/>
      <c r="D695" s="70"/>
      <c r="E695" s="70"/>
      <c r="F695" s="117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</row>
    <row r="696" spans="1:36" ht="15.75" hidden="1" customHeight="1">
      <c r="A696" s="70"/>
      <c r="B696" s="70"/>
      <c r="C696" s="70"/>
      <c r="D696" s="70"/>
      <c r="E696" s="70"/>
      <c r="F696" s="117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</row>
    <row r="697" spans="1:36" ht="15.75" hidden="1" customHeight="1">
      <c r="A697" s="70"/>
      <c r="B697" s="70"/>
      <c r="C697" s="70"/>
      <c r="D697" s="70"/>
      <c r="E697" s="70"/>
      <c r="F697" s="117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</row>
    <row r="698" spans="1:36" ht="15.75" hidden="1" customHeight="1">
      <c r="A698" s="70"/>
      <c r="B698" s="70"/>
      <c r="C698" s="70"/>
      <c r="D698" s="70"/>
      <c r="E698" s="70"/>
      <c r="F698" s="117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</row>
    <row r="699" spans="1:36" ht="15.75" hidden="1" customHeight="1">
      <c r="A699" s="70"/>
      <c r="B699" s="70"/>
      <c r="C699" s="70"/>
      <c r="D699" s="70"/>
      <c r="E699" s="70"/>
      <c r="F699" s="117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</row>
    <row r="700" spans="1:36" ht="15.75" hidden="1" customHeight="1">
      <c r="A700" s="70"/>
      <c r="B700" s="70"/>
      <c r="C700" s="70"/>
      <c r="D700" s="70"/>
      <c r="E700" s="70"/>
      <c r="F700" s="117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</row>
    <row r="701" spans="1:36" ht="15.75" hidden="1" customHeight="1">
      <c r="A701" s="70"/>
      <c r="B701" s="70"/>
      <c r="C701" s="70"/>
      <c r="D701" s="70"/>
      <c r="E701" s="70"/>
      <c r="F701" s="117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</row>
    <row r="702" spans="1:36" ht="15.75" hidden="1" customHeight="1">
      <c r="A702" s="70"/>
      <c r="B702" s="70"/>
      <c r="C702" s="70"/>
      <c r="D702" s="70"/>
      <c r="E702" s="70"/>
      <c r="F702" s="117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</row>
    <row r="703" spans="1:36" ht="15.75" hidden="1" customHeight="1">
      <c r="A703" s="70"/>
      <c r="B703" s="70"/>
      <c r="C703" s="70"/>
      <c r="D703" s="70"/>
      <c r="E703" s="70"/>
      <c r="F703" s="117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</row>
    <row r="704" spans="1:36" ht="15.75" hidden="1" customHeight="1">
      <c r="A704" s="70"/>
      <c r="B704" s="70"/>
      <c r="C704" s="70"/>
      <c r="D704" s="70"/>
      <c r="E704" s="70"/>
      <c r="F704" s="117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</row>
    <row r="705" spans="1:36" ht="15.75" hidden="1" customHeight="1">
      <c r="A705" s="70"/>
      <c r="B705" s="70"/>
      <c r="C705" s="70"/>
      <c r="D705" s="70"/>
      <c r="E705" s="70"/>
      <c r="F705" s="117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</row>
    <row r="706" spans="1:36" ht="15.75" hidden="1" customHeight="1">
      <c r="A706" s="70"/>
      <c r="B706" s="70"/>
      <c r="C706" s="70"/>
      <c r="D706" s="70"/>
      <c r="E706" s="70"/>
      <c r="F706" s="117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</row>
    <row r="707" spans="1:36" ht="15.75" hidden="1" customHeight="1">
      <c r="A707" s="70"/>
      <c r="B707" s="70"/>
      <c r="C707" s="70"/>
      <c r="D707" s="70"/>
      <c r="E707" s="70"/>
      <c r="F707" s="117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</row>
    <row r="708" spans="1:36" ht="15.75" hidden="1" customHeight="1">
      <c r="A708" s="70"/>
      <c r="B708" s="70"/>
      <c r="C708" s="70"/>
      <c r="D708" s="70"/>
      <c r="E708" s="70"/>
      <c r="F708" s="117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</row>
    <row r="709" spans="1:36" ht="15.75" hidden="1" customHeight="1">
      <c r="A709" s="70"/>
      <c r="B709" s="70"/>
      <c r="C709" s="70"/>
      <c r="D709" s="70"/>
      <c r="E709" s="70"/>
      <c r="F709" s="117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</row>
    <row r="710" spans="1:36" ht="15.75" hidden="1" customHeight="1">
      <c r="A710" s="70"/>
      <c r="B710" s="70"/>
      <c r="C710" s="70"/>
      <c r="D710" s="70"/>
      <c r="E710" s="70"/>
      <c r="F710" s="117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</row>
    <row r="711" spans="1:36" ht="15.75" hidden="1" customHeight="1">
      <c r="A711" s="70"/>
      <c r="B711" s="70"/>
      <c r="C711" s="70"/>
      <c r="D711" s="70"/>
      <c r="E711" s="70"/>
      <c r="F711" s="117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</row>
    <row r="712" spans="1:36" ht="15.75" hidden="1" customHeight="1">
      <c r="A712" s="70"/>
      <c r="B712" s="70"/>
      <c r="C712" s="70"/>
      <c r="D712" s="70"/>
      <c r="E712" s="70"/>
      <c r="F712" s="117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</row>
    <row r="713" spans="1:36" ht="15.75" hidden="1" customHeight="1">
      <c r="A713" s="70"/>
      <c r="B713" s="70"/>
      <c r="C713" s="70"/>
      <c r="D713" s="70"/>
      <c r="E713" s="70"/>
      <c r="F713" s="117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</row>
    <row r="714" spans="1:36" ht="15.75" hidden="1" customHeight="1">
      <c r="A714" s="70"/>
      <c r="B714" s="70"/>
      <c r="C714" s="70"/>
      <c r="D714" s="70"/>
      <c r="E714" s="70"/>
      <c r="F714" s="117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</row>
    <row r="715" spans="1:36" ht="15.75" hidden="1" customHeight="1">
      <c r="A715" s="70"/>
      <c r="B715" s="70"/>
      <c r="C715" s="70"/>
      <c r="D715" s="70"/>
      <c r="E715" s="70"/>
      <c r="F715" s="117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</row>
    <row r="716" spans="1:36" ht="15.75" hidden="1" customHeight="1">
      <c r="A716" s="70"/>
      <c r="B716" s="70"/>
      <c r="C716" s="70"/>
      <c r="D716" s="70"/>
      <c r="E716" s="70"/>
      <c r="F716" s="117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</row>
    <row r="717" spans="1:36" ht="15.75" hidden="1" customHeight="1">
      <c r="A717" s="70"/>
      <c r="B717" s="70"/>
      <c r="C717" s="70"/>
      <c r="D717" s="70"/>
      <c r="E717" s="70"/>
      <c r="F717" s="117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</row>
    <row r="718" spans="1:36" ht="15.75" hidden="1" customHeight="1">
      <c r="A718" s="70"/>
      <c r="B718" s="70"/>
      <c r="C718" s="70"/>
      <c r="D718" s="70"/>
      <c r="E718" s="70"/>
      <c r="F718" s="117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</row>
    <row r="719" spans="1:36" ht="15.75" hidden="1" customHeight="1">
      <c r="A719" s="70"/>
      <c r="B719" s="70"/>
      <c r="C719" s="70"/>
      <c r="D719" s="70"/>
      <c r="E719" s="70"/>
      <c r="F719" s="117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</row>
    <row r="720" spans="1:36" ht="15.75" hidden="1" customHeight="1">
      <c r="A720" s="70"/>
      <c r="B720" s="70"/>
      <c r="C720" s="70"/>
      <c r="D720" s="70"/>
      <c r="E720" s="70"/>
      <c r="F720" s="117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</row>
    <row r="721" spans="1:36" ht="15.75" hidden="1" customHeight="1">
      <c r="A721" s="70"/>
      <c r="B721" s="70"/>
      <c r="C721" s="70"/>
      <c r="D721" s="70"/>
      <c r="E721" s="70"/>
      <c r="F721" s="117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</row>
    <row r="722" spans="1:36" ht="15.75" hidden="1" customHeight="1">
      <c r="A722" s="70"/>
      <c r="B722" s="70"/>
      <c r="C722" s="70"/>
      <c r="D722" s="70"/>
      <c r="E722" s="70"/>
      <c r="F722" s="117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</row>
    <row r="723" spans="1:36" ht="15.75" hidden="1" customHeight="1">
      <c r="A723" s="70"/>
      <c r="B723" s="70"/>
      <c r="C723" s="70"/>
      <c r="D723" s="70"/>
      <c r="E723" s="70"/>
      <c r="F723" s="117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</row>
    <row r="724" spans="1:36" ht="15.75" hidden="1" customHeight="1">
      <c r="A724" s="70"/>
      <c r="B724" s="70"/>
      <c r="C724" s="70"/>
      <c r="D724" s="70"/>
      <c r="E724" s="70"/>
      <c r="F724" s="117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</row>
    <row r="725" spans="1:36" ht="15.75" hidden="1" customHeight="1">
      <c r="A725" s="70"/>
      <c r="B725" s="70"/>
      <c r="C725" s="70"/>
      <c r="D725" s="70"/>
      <c r="E725" s="70"/>
      <c r="F725" s="117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</row>
    <row r="726" spans="1:36" ht="15.75" hidden="1" customHeight="1">
      <c r="A726" s="70"/>
      <c r="B726" s="70"/>
      <c r="C726" s="70"/>
      <c r="D726" s="70"/>
      <c r="E726" s="70"/>
      <c r="F726" s="117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</row>
    <row r="727" spans="1:36" ht="15.75" hidden="1" customHeight="1">
      <c r="A727" s="70"/>
      <c r="B727" s="70"/>
      <c r="C727" s="70"/>
      <c r="D727" s="70"/>
      <c r="E727" s="70"/>
      <c r="F727" s="117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</row>
    <row r="728" spans="1:36" ht="15.75" hidden="1" customHeight="1">
      <c r="A728" s="70"/>
      <c r="B728" s="70"/>
      <c r="C728" s="70"/>
      <c r="D728" s="70"/>
      <c r="E728" s="70"/>
      <c r="F728" s="117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</row>
    <row r="729" spans="1:36" ht="15.75" hidden="1" customHeight="1">
      <c r="A729" s="70"/>
      <c r="B729" s="70"/>
      <c r="C729" s="70"/>
      <c r="D729" s="70"/>
      <c r="E729" s="70"/>
      <c r="F729" s="117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</row>
    <row r="730" spans="1:36" ht="15.75" hidden="1" customHeight="1">
      <c r="A730" s="70"/>
      <c r="B730" s="70"/>
      <c r="C730" s="70"/>
      <c r="D730" s="70"/>
      <c r="E730" s="70"/>
      <c r="F730" s="117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</row>
    <row r="731" spans="1:36" ht="15.75" hidden="1" customHeight="1">
      <c r="A731" s="70"/>
      <c r="B731" s="70"/>
      <c r="C731" s="70"/>
      <c r="D731" s="70"/>
      <c r="E731" s="70"/>
      <c r="F731" s="117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</row>
    <row r="732" spans="1:36" ht="15.75" hidden="1" customHeight="1">
      <c r="A732" s="70"/>
      <c r="B732" s="70"/>
      <c r="C732" s="70"/>
      <c r="D732" s="70"/>
      <c r="E732" s="70"/>
      <c r="F732" s="117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</row>
    <row r="733" spans="1:36" ht="15.75" hidden="1" customHeight="1">
      <c r="A733" s="70"/>
      <c r="B733" s="70"/>
      <c r="C733" s="70"/>
      <c r="D733" s="70"/>
      <c r="E733" s="70"/>
      <c r="F733" s="117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</row>
    <row r="734" spans="1:36" ht="15.75" hidden="1" customHeight="1">
      <c r="A734" s="70"/>
      <c r="B734" s="70"/>
      <c r="C734" s="70"/>
      <c r="D734" s="70"/>
      <c r="E734" s="70"/>
      <c r="F734" s="117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</row>
    <row r="735" spans="1:36" ht="15.75" hidden="1" customHeight="1">
      <c r="A735" s="70"/>
      <c r="B735" s="70"/>
      <c r="C735" s="70"/>
      <c r="D735" s="70"/>
      <c r="E735" s="70"/>
      <c r="F735" s="117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</row>
    <row r="736" spans="1:36" ht="15.75" hidden="1" customHeight="1">
      <c r="A736" s="70"/>
      <c r="B736" s="70"/>
      <c r="C736" s="70"/>
      <c r="D736" s="70"/>
      <c r="E736" s="70"/>
      <c r="F736" s="117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</row>
    <row r="737" spans="1:36" ht="15.75" hidden="1" customHeight="1">
      <c r="A737" s="70"/>
      <c r="B737" s="70"/>
      <c r="C737" s="70"/>
      <c r="D737" s="70"/>
      <c r="E737" s="70"/>
      <c r="F737" s="117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</row>
    <row r="738" spans="1:36" ht="15.75" hidden="1" customHeight="1">
      <c r="A738" s="70"/>
      <c r="B738" s="70"/>
      <c r="C738" s="70"/>
      <c r="D738" s="70"/>
      <c r="E738" s="70"/>
      <c r="F738" s="117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</row>
    <row r="739" spans="1:36" ht="15.75" hidden="1" customHeight="1">
      <c r="A739" s="70"/>
      <c r="B739" s="70"/>
      <c r="C739" s="70"/>
      <c r="D739" s="70"/>
      <c r="E739" s="70"/>
      <c r="F739" s="117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</row>
    <row r="740" spans="1:36" ht="15.75" hidden="1" customHeight="1">
      <c r="A740" s="70"/>
      <c r="B740" s="70"/>
      <c r="C740" s="70"/>
      <c r="D740" s="70"/>
      <c r="E740" s="70"/>
      <c r="F740" s="117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</row>
    <row r="741" spans="1:36" ht="15.75" hidden="1" customHeight="1">
      <c r="A741" s="70"/>
      <c r="B741" s="70"/>
      <c r="C741" s="70"/>
      <c r="D741" s="70"/>
      <c r="E741" s="70"/>
      <c r="F741" s="117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</row>
    <row r="742" spans="1:36" ht="15.75" hidden="1" customHeight="1">
      <c r="A742" s="70"/>
      <c r="B742" s="70"/>
      <c r="C742" s="70"/>
      <c r="D742" s="70"/>
      <c r="E742" s="70"/>
      <c r="F742" s="117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</row>
    <row r="743" spans="1:36" ht="15.75" hidden="1" customHeight="1">
      <c r="A743" s="70"/>
      <c r="B743" s="70"/>
      <c r="C743" s="70"/>
      <c r="D743" s="70"/>
      <c r="E743" s="70"/>
      <c r="F743" s="117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</row>
    <row r="744" spans="1:36" ht="15.75" hidden="1" customHeight="1">
      <c r="A744" s="70"/>
      <c r="B744" s="70"/>
      <c r="C744" s="70"/>
      <c r="D744" s="70"/>
      <c r="E744" s="70"/>
      <c r="F744" s="117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</row>
    <row r="745" spans="1:36" ht="15.75" hidden="1" customHeight="1">
      <c r="A745" s="70"/>
      <c r="B745" s="70"/>
      <c r="C745" s="70"/>
      <c r="D745" s="70"/>
      <c r="E745" s="70"/>
      <c r="F745" s="117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</row>
    <row r="746" spans="1:36" ht="15.75" hidden="1" customHeight="1">
      <c r="A746" s="70"/>
      <c r="B746" s="70"/>
      <c r="C746" s="70"/>
      <c r="D746" s="70"/>
      <c r="E746" s="70"/>
      <c r="F746" s="117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</row>
    <row r="747" spans="1:36" ht="15.75" hidden="1" customHeight="1">
      <c r="A747" s="70"/>
      <c r="B747" s="70"/>
      <c r="C747" s="70"/>
      <c r="D747" s="70"/>
      <c r="E747" s="70"/>
      <c r="F747" s="117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</row>
    <row r="748" spans="1:36" ht="15.75" hidden="1" customHeight="1">
      <c r="A748" s="70"/>
      <c r="B748" s="70"/>
      <c r="C748" s="70"/>
      <c r="D748" s="70"/>
      <c r="E748" s="70"/>
      <c r="F748" s="117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</row>
    <row r="749" spans="1:36" ht="15.75" hidden="1" customHeight="1">
      <c r="A749" s="70"/>
      <c r="B749" s="70"/>
      <c r="C749" s="70"/>
      <c r="D749" s="70"/>
      <c r="E749" s="70"/>
      <c r="F749" s="117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</row>
    <row r="750" spans="1:36" ht="15.75" hidden="1" customHeight="1">
      <c r="A750" s="70"/>
      <c r="B750" s="70"/>
      <c r="C750" s="70"/>
      <c r="D750" s="70"/>
      <c r="E750" s="70"/>
      <c r="F750" s="117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</row>
    <row r="751" spans="1:36" ht="15.75" hidden="1" customHeight="1">
      <c r="A751" s="70"/>
      <c r="B751" s="70"/>
      <c r="C751" s="70"/>
      <c r="D751" s="70"/>
      <c r="E751" s="70"/>
      <c r="F751" s="117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</row>
    <row r="752" spans="1:36" ht="15.75" hidden="1" customHeight="1">
      <c r="A752" s="70"/>
      <c r="B752" s="70"/>
      <c r="C752" s="70"/>
      <c r="D752" s="70"/>
      <c r="E752" s="70"/>
      <c r="F752" s="117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</row>
    <row r="753" spans="1:36" ht="15.75" hidden="1" customHeight="1">
      <c r="A753" s="70"/>
      <c r="B753" s="70"/>
      <c r="C753" s="70"/>
      <c r="D753" s="70"/>
      <c r="E753" s="70"/>
      <c r="F753" s="117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</row>
    <row r="754" spans="1:36" ht="15.75" hidden="1" customHeight="1">
      <c r="A754" s="70"/>
      <c r="B754" s="70"/>
      <c r="C754" s="70"/>
      <c r="D754" s="70"/>
      <c r="E754" s="70"/>
      <c r="F754" s="117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</row>
    <row r="755" spans="1:36" ht="15.75" hidden="1" customHeight="1">
      <c r="A755" s="70"/>
      <c r="B755" s="70"/>
      <c r="C755" s="70"/>
      <c r="D755" s="70"/>
      <c r="E755" s="70"/>
      <c r="F755" s="117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</row>
    <row r="756" spans="1:36" ht="15.75" hidden="1" customHeight="1">
      <c r="A756" s="70"/>
      <c r="B756" s="70"/>
      <c r="C756" s="70"/>
      <c r="D756" s="70"/>
      <c r="E756" s="70"/>
      <c r="F756" s="117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</row>
    <row r="757" spans="1:36" ht="15.75" hidden="1" customHeight="1">
      <c r="A757" s="70"/>
      <c r="B757" s="70"/>
      <c r="C757" s="70"/>
      <c r="D757" s="70"/>
      <c r="E757" s="70"/>
      <c r="F757" s="117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</row>
    <row r="758" spans="1:36" ht="15.75" hidden="1" customHeight="1">
      <c r="A758" s="70"/>
      <c r="B758" s="70"/>
      <c r="C758" s="70"/>
      <c r="D758" s="70"/>
      <c r="E758" s="70"/>
      <c r="F758" s="117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</row>
    <row r="759" spans="1:36" ht="15.75" hidden="1" customHeight="1">
      <c r="A759" s="70"/>
      <c r="B759" s="70"/>
      <c r="C759" s="70"/>
      <c r="D759" s="70"/>
      <c r="E759" s="70"/>
      <c r="F759" s="117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</row>
    <row r="760" spans="1:36" ht="15.75" hidden="1" customHeight="1">
      <c r="A760" s="70"/>
      <c r="B760" s="70"/>
      <c r="C760" s="70"/>
      <c r="D760" s="70"/>
      <c r="E760" s="70"/>
      <c r="F760" s="117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</row>
    <row r="761" spans="1:36" ht="15.75" hidden="1" customHeight="1">
      <c r="A761" s="70"/>
      <c r="B761" s="70"/>
      <c r="C761" s="70"/>
      <c r="D761" s="70"/>
      <c r="E761" s="70"/>
      <c r="F761" s="117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</row>
    <row r="762" spans="1:36" ht="15.75" hidden="1" customHeight="1">
      <c r="A762" s="70"/>
      <c r="B762" s="70"/>
      <c r="C762" s="70"/>
      <c r="D762" s="70"/>
      <c r="E762" s="70"/>
      <c r="F762" s="117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</row>
    <row r="763" spans="1:36" ht="15.75" hidden="1" customHeight="1">
      <c r="A763" s="70"/>
      <c r="B763" s="70"/>
      <c r="C763" s="70"/>
      <c r="D763" s="70"/>
      <c r="E763" s="70"/>
      <c r="F763" s="117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</row>
    <row r="764" spans="1:36" ht="15.75" hidden="1" customHeight="1">
      <c r="A764" s="70"/>
      <c r="B764" s="70"/>
      <c r="C764" s="70"/>
      <c r="D764" s="70"/>
      <c r="E764" s="70"/>
      <c r="F764" s="117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</row>
    <row r="765" spans="1:36" ht="15.75" hidden="1" customHeight="1">
      <c r="A765" s="70"/>
      <c r="B765" s="70"/>
      <c r="C765" s="70"/>
      <c r="D765" s="70"/>
      <c r="E765" s="70"/>
      <c r="F765" s="117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</row>
    <row r="766" spans="1:36" ht="15.75" hidden="1" customHeight="1">
      <c r="A766" s="70"/>
      <c r="B766" s="70"/>
      <c r="C766" s="70"/>
      <c r="D766" s="70"/>
      <c r="E766" s="70"/>
      <c r="F766" s="117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</row>
    <row r="767" spans="1:36" ht="15.75" hidden="1" customHeight="1">
      <c r="A767" s="70"/>
      <c r="B767" s="70"/>
      <c r="C767" s="70"/>
      <c r="D767" s="70"/>
      <c r="E767" s="70"/>
      <c r="F767" s="117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</row>
    <row r="768" spans="1:36" ht="15.75" hidden="1" customHeight="1">
      <c r="A768" s="70"/>
      <c r="B768" s="70"/>
      <c r="C768" s="70"/>
      <c r="D768" s="70"/>
      <c r="E768" s="70"/>
      <c r="F768" s="117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</row>
    <row r="769" spans="1:36" ht="15.75" hidden="1" customHeight="1">
      <c r="A769" s="70"/>
      <c r="B769" s="70"/>
      <c r="C769" s="70"/>
      <c r="D769" s="70"/>
      <c r="E769" s="70"/>
      <c r="F769" s="117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</row>
    <row r="770" spans="1:36" ht="15.75" hidden="1" customHeight="1">
      <c r="A770" s="70"/>
      <c r="B770" s="70"/>
      <c r="C770" s="70"/>
      <c r="D770" s="70"/>
      <c r="E770" s="70"/>
      <c r="F770" s="117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</row>
    <row r="771" spans="1:36" ht="15.75" hidden="1" customHeight="1">
      <c r="A771" s="70"/>
      <c r="B771" s="70"/>
      <c r="C771" s="70"/>
      <c r="D771" s="70"/>
      <c r="E771" s="70"/>
      <c r="F771" s="117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</row>
    <row r="772" spans="1:36" ht="15.75" hidden="1" customHeight="1">
      <c r="A772" s="70"/>
      <c r="B772" s="70"/>
      <c r="C772" s="70"/>
      <c r="D772" s="70"/>
      <c r="E772" s="70"/>
      <c r="F772" s="117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</row>
    <row r="773" spans="1:36" ht="15.75" hidden="1" customHeight="1">
      <c r="A773" s="70"/>
      <c r="B773" s="70"/>
      <c r="C773" s="70"/>
      <c r="D773" s="70"/>
      <c r="E773" s="70"/>
      <c r="F773" s="117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</row>
    <row r="774" spans="1:36" ht="15.75" hidden="1" customHeight="1">
      <c r="A774" s="70"/>
      <c r="B774" s="70"/>
      <c r="C774" s="70"/>
      <c r="D774" s="70"/>
      <c r="E774" s="70"/>
      <c r="F774" s="117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</row>
    <row r="775" spans="1:36" ht="15.75" hidden="1" customHeight="1">
      <c r="A775" s="70"/>
      <c r="B775" s="70"/>
      <c r="C775" s="70"/>
      <c r="D775" s="70"/>
      <c r="E775" s="70"/>
      <c r="F775" s="117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</row>
    <row r="776" spans="1:36" ht="15.75" hidden="1" customHeight="1">
      <c r="A776" s="70"/>
      <c r="B776" s="70"/>
      <c r="C776" s="70"/>
      <c r="D776" s="70"/>
      <c r="E776" s="70"/>
      <c r="F776" s="117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</row>
    <row r="777" spans="1:36" ht="15.75" hidden="1" customHeight="1">
      <c r="A777" s="70"/>
      <c r="B777" s="70"/>
      <c r="C777" s="70"/>
      <c r="D777" s="70"/>
      <c r="E777" s="70"/>
      <c r="F777" s="117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</row>
    <row r="778" spans="1:36" ht="15.75" hidden="1" customHeight="1">
      <c r="A778" s="70"/>
      <c r="B778" s="70"/>
      <c r="C778" s="70"/>
      <c r="D778" s="70"/>
      <c r="E778" s="70"/>
      <c r="F778" s="117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</row>
    <row r="779" spans="1:36" ht="15.75" hidden="1" customHeight="1">
      <c r="A779" s="70"/>
      <c r="B779" s="70"/>
      <c r="C779" s="70"/>
      <c r="D779" s="70"/>
      <c r="E779" s="70"/>
      <c r="F779" s="117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</row>
    <row r="780" spans="1:36" ht="15.75" hidden="1" customHeight="1">
      <c r="A780" s="70"/>
      <c r="B780" s="70"/>
      <c r="C780" s="70"/>
      <c r="D780" s="70"/>
      <c r="E780" s="70"/>
      <c r="F780" s="117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</row>
    <row r="781" spans="1:36" ht="15.75" hidden="1" customHeight="1">
      <c r="A781" s="70"/>
      <c r="B781" s="70"/>
      <c r="C781" s="70"/>
      <c r="D781" s="70"/>
      <c r="E781" s="70"/>
      <c r="F781" s="117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</row>
    <row r="782" spans="1:36" ht="15.75" hidden="1" customHeight="1">
      <c r="A782" s="70"/>
      <c r="B782" s="70"/>
      <c r="C782" s="70"/>
      <c r="D782" s="70"/>
      <c r="E782" s="70"/>
      <c r="F782" s="117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</row>
    <row r="783" spans="1:36" ht="15.75" hidden="1" customHeight="1">
      <c r="A783" s="70"/>
      <c r="B783" s="70"/>
      <c r="C783" s="70"/>
      <c r="D783" s="70"/>
      <c r="E783" s="70"/>
      <c r="F783" s="117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</row>
    <row r="784" spans="1:36" ht="15.75" hidden="1" customHeight="1">
      <c r="A784" s="70"/>
      <c r="B784" s="70"/>
      <c r="C784" s="70"/>
      <c r="D784" s="70"/>
      <c r="E784" s="70"/>
      <c r="F784" s="117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</row>
    <row r="785" spans="1:36" ht="15.75" hidden="1" customHeight="1">
      <c r="A785" s="70"/>
      <c r="B785" s="70"/>
      <c r="C785" s="70"/>
      <c r="D785" s="70"/>
      <c r="E785" s="70"/>
      <c r="F785" s="117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</row>
    <row r="786" spans="1:36" ht="15.75" hidden="1" customHeight="1">
      <c r="A786" s="70"/>
      <c r="B786" s="70"/>
      <c r="C786" s="70"/>
      <c r="D786" s="70"/>
      <c r="E786" s="70"/>
      <c r="F786" s="117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</row>
    <row r="787" spans="1:36" ht="15.75" hidden="1" customHeight="1">
      <c r="A787" s="70"/>
      <c r="B787" s="70"/>
      <c r="C787" s="70"/>
      <c r="D787" s="70"/>
      <c r="E787" s="70"/>
      <c r="F787" s="117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</row>
    <row r="788" spans="1:36" ht="15.75" hidden="1" customHeight="1">
      <c r="A788" s="70"/>
      <c r="B788" s="70"/>
      <c r="C788" s="70"/>
      <c r="D788" s="70"/>
      <c r="E788" s="70"/>
      <c r="F788" s="117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</row>
    <row r="789" spans="1:36" ht="15.75" hidden="1" customHeight="1">
      <c r="A789" s="70"/>
      <c r="B789" s="70"/>
      <c r="C789" s="70"/>
      <c r="D789" s="70"/>
      <c r="E789" s="70"/>
      <c r="F789" s="117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</row>
    <row r="790" spans="1:36" ht="15.75" hidden="1" customHeight="1">
      <c r="A790" s="70"/>
      <c r="B790" s="70"/>
      <c r="C790" s="70"/>
      <c r="D790" s="70"/>
      <c r="E790" s="70"/>
      <c r="F790" s="117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</row>
    <row r="791" spans="1:36" ht="15.75" hidden="1" customHeight="1">
      <c r="A791" s="70"/>
      <c r="B791" s="70"/>
      <c r="C791" s="70"/>
      <c r="D791" s="70"/>
      <c r="E791" s="70"/>
      <c r="F791" s="117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</row>
    <row r="792" spans="1:36" ht="15.75" hidden="1" customHeight="1">
      <c r="A792" s="70"/>
      <c r="B792" s="70"/>
      <c r="C792" s="70"/>
      <c r="D792" s="70"/>
      <c r="E792" s="70"/>
      <c r="F792" s="117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</row>
    <row r="793" spans="1:36" ht="15.75" hidden="1" customHeight="1">
      <c r="A793" s="70"/>
      <c r="B793" s="70"/>
      <c r="C793" s="70"/>
      <c r="D793" s="70"/>
      <c r="E793" s="70"/>
      <c r="F793" s="117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</row>
    <row r="794" spans="1:36" ht="15.75" hidden="1" customHeight="1">
      <c r="A794" s="70"/>
      <c r="B794" s="70"/>
      <c r="C794" s="70"/>
      <c r="D794" s="70"/>
      <c r="E794" s="70"/>
      <c r="F794" s="117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</row>
    <row r="795" spans="1:36" ht="15.75" hidden="1" customHeight="1">
      <c r="A795" s="70"/>
      <c r="B795" s="70"/>
      <c r="C795" s="70"/>
      <c r="D795" s="70"/>
      <c r="E795" s="70"/>
      <c r="F795" s="117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</row>
    <row r="796" spans="1:36" ht="15.75" hidden="1" customHeight="1">
      <c r="A796" s="70"/>
      <c r="B796" s="70"/>
      <c r="C796" s="70"/>
      <c r="D796" s="70"/>
      <c r="E796" s="70"/>
      <c r="F796" s="117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</row>
    <row r="797" spans="1:36" ht="15.75" hidden="1" customHeight="1">
      <c r="A797" s="70"/>
      <c r="B797" s="70"/>
      <c r="C797" s="70"/>
      <c r="D797" s="70"/>
      <c r="E797" s="70"/>
      <c r="F797" s="117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</row>
    <row r="798" spans="1:36" ht="15.75" hidden="1" customHeight="1">
      <c r="A798" s="70"/>
      <c r="B798" s="70"/>
      <c r="C798" s="70"/>
      <c r="D798" s="70"/>
      <c r="E798" s="70"/>
      <c r="F798" s="117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</row>
    <row r="799" spans="1:36" ht="15.75" hidden="1" customHeight="1">
      <c r="A799" s="70"/>
      <c r="B799" s="70"/>
      <c r="C799" s="70"/>
      <c r="D799" s="70"/>
      <c r="E799" s="70"/>
      <c r="F799" s="117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</row>
    <row r="800" spans="1:36" ht="15.75" hidden="1" customHeight="1">
      <c r="A800" s="70"/>
      <c r="B800" s="70"/>
      <c r="C800" s="70"/>
      <c r="D800" s="70"/>
      <c r="E800" s="70"/>
      <c r="F800" s="117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</row>
    <row r="801" spans="1:36" ht="15.75" hidden="1" customHeight="1">
      <c r="A801" s="70"/>
      <c r="B801" s="70"/>
      <c r="C801" s="70"/>
      <c r="D801" s="70"/>
      <c r="E801" s="70"/>
      <c r="F801" s="117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</row>
    <row r="802" spans="1:36" ht="15.75" hidden="1" customHeight="1">
      <c r="A802" s="70"/>
      <c r="B802" s="70"/>
      <c r="C802" s="70"/>
      <c r="D802" s="70"/>
      <c r="E802" s="70"/>
      <c r="F802" s="117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</row>
    <row r="803" spans="1:36" ht="15.75" hidden="1" customHeight="1">
      <c r="A803" s="70"/>
      <c r="B803" s="70"/>
      <c r="C803" s="70"/>
      <c r="D803" s="70"/>
      <c r="E803" s="70"/>
      <c r="F803" s="117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</row>
    <row r="804" spans="1:36" ht="15.75" hidden="1" customHeight="1">
      <c r="A804" s="70"/>
      <c r="B804" s="70"/>
      <c r="C804" s="70"/>
      <c r="D804" s="70"/>
      <c r="E804" s="70"/>
      <c r="F804" s="117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</row>
    <row r="805" spans="1:36" ht="15.75" hidden="1" customHeight="1">
      <c r="A805" s="70"/>
      <c r="B805" s="70"/>
      <c r="C805" s="70"/>
      <c r="D805" s="70"/>
      <c r="E805" s="70"/>
      <c r="F805" s="117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</row>
    <row r="806" spans="1:36" ht="15.75" hidden="1" customHeight="1">
      <c r="A806" s="70"/>
      <c r="B806" s="70"/>
      <c r="C806" s="70"/>
      <c r="D806" s="70"/>
      <c r="E806" s="70"/>
      <c r="F806" s="117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</row>
    <row r="807" spans="1:36" ht="15.75" hidden="1" customHeight="1">
      <c r="A807" s="70"/>
      <c r="B807" s="70"/>
      <c r="C807" s="70"/>
      <c r="D807" s="70"/>
      <c r="E807" s="70"/>
      <c r="F807" s="117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</row>
    <row r="808" spans="1:36" ht="15.75" hidden="1" customHeight="1">
      <c r="A808" s="70"/>
      <c r="B808" s="70"/>
      <c r="C808" s="70"/>
      <c r="D808" s="70"/>
      <c r="E808" s="70"/>
      <c r="F808" s="117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</row>
    <row r="809" spans="1:36" ht="15.75" hidden="1" customHeight="1">
      <c r="A809" s="70"/>
      <c r="B809" s="70"/>
      <c r="C809" s="70"/>
      <c r="D809" s="70"/>
      <c r="E809" s="70"/>
      <c r="F809" s="117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</row>
    <row r="810" spans="1:36" ht="15.75" hidden="1" customHeight="1">
      <c r="A810" s="70"/>
      <c r="B810" s="70"/>
      <c r="C810" s="70"/>
      <c r="D810" s="70"/>
      <c r="E810" s="70"/>
      <c r="F810" s="117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</row>
    <row r="811" spans="1:36" ht="15.75" hidden="1" customHeight="1">
      <c r="A811" s="70"/>
      <c r="B811" s="70"/>
      <c r="C811" s="70"/>
      <c r="D811" s="70"/>
      <c r="E811" s="70"/>
      <c r="F811" s="117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</row>
    <row r="812" spans="1:36" ht="15.75" hidden="1" customHeight="1">
      <c r="A812" s="70"/>
      <c r="B812" s="70"/>
      <c r="C812" s="70"/>
      <c r="D812" s="70"/>
      <c r="E812" s="70"/>
      <c r="F812" s="117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</row>
    <row r="813" spans="1:36" ht="15.75" hidden="1" customHeight="1">
      <c r="A813" s="70"/>
      <c r="B813" s="70"/>
      <c r="C813" s="70"/>
      <c r="D813" s="70"/>
      <c r="E813" s="70"/>
      <c r="F813" s="117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</row>
    <row r="814" spans="1:36" ht="15.75" hidden="1" customHeight="1">
      <c r="A814" s="70"/>
      <c r="B814" s="70"/>
      <c r="C814" s="70"/>
      <c r="D814" s="70"/>
      <c r="E814" s="70"/>
      <c r="F814" s="117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</row>
    <row r="815" spans="1:36" ht="15.75" hidden="1" customHeight="1">
      <c r="A815" s="70"/>
      <c r="B815" s="70"/>
      <c r="C815" s="70"/>
      <c r="D815" s="70"/>
      <c r="E815" s="70"/>
      <c r="F815" s="117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</row>
    <row r="816" spans="1:36" ht="15.75" hidden="1" customHeight="1">
      <c r="A816" s="70"/>
      <c r="B816" s="70"/>
      <c r="C816" s="70"/>
      <c r="D816" s="70"/>
      <c r="E816" s="70"/>
      <c r="F816" s="117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</row>
    <row r="817" spans="1:36" ht="15.75" hidden="1" customHeight="1">
      <c r="A817" s="70"/>
      <c r="B817" s="70"/>
      <c r="C817" s="70"/>
      <c r="D817" s="70"/>
      <c r="E817" s="70"/>
      <c r="F817" s="117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</row>
    <row r="818" spans="1:36" ht="15.75" hidden="1" customHeight="1">
      <c r="A818" s="70"/>
      <c r="B818" s="70"/>
      <c r="C818" s="70"/>
      <c r="D818" s="70"/>
      <c r="E818" s="70"/>
      <c r="F818" s="117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</row>
    <row r="819" spans="1:36" ht="15.75" hidden="1" customHeight="1">
      <c r="A819" s="70"/>
      <c r="B819" s="70"/>
      <c r="C819" s="70"/>
      <c r="D819" s="70"/>
      <c r="E819" s="70"/>
      <c r="F819" s="117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</row>
    <row r="820" spans="1:36" ht="15.75" hidden="1" customHeight="1">
      <c r="A820" s="70"/>
      <c r="B820" s="70"/>
      <c r="C820" s="70"/>
      <c r="D820" s="70"/>
      <c r="E820" s="70"/>
      <c r="F820" s="117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</row>
    <row r="821" spans="1:36" ht="15.75" hidden="1" customHeight="1">
      <c r="A821" s="70"/>
      <c r="B821" s="70"/>
      <c r="C821" s="70"/>
      <c r="D821" s="70"/>
      <c r="E821" s="70"/>
      <c r="F821" s="117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</row>
    <row r="822" spans="1:36" ht="15.75" hidden="1" customHeight="1">
      <c r="A822" s="70"/>
      <c r="B822" s="70"/>
      <c r="C822" s="70"/>
      <c r="D822" s="70"/>
      <c r="E822" s="70"/>
      <c r="F822" s="117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</row>
    <row r="823" spans="1:36" ht="15.75" hidden="1" customHeight="1">
      <c r="A823" s="70"/>
      <c r="B823" s="70"/>
      <c r="C823" s="70"/>
      <c r="D823" s="70"/>
      <c r="E823" s="70"/>
      <c r="F823" s="117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</row>
    <row r="824" spans="1:36" ht="15.75" hidden="1" customHeight="1">
      <c r="A824" s="70"/>
      <c r="B824" s="70"/>
      <c r="C824" s="70"/>
      <c r="D824" s="70"/>
      <c r="E824" s="70"/>
      <c r="F824" s="117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</row>
    <row r="825" spans="1:36" ht="15.75" hidden="1" customHeight="1">
      <c r="A825" s="70"/>
      <c r="B825" s="70"/>
      <c r="C825" s="70"/>
      <c r="D825" s="70"/>
      <c r="E825" s="70"/>
      <c r="F825" s="117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</row>
    <row r="826" spans="1:36" ht="15.75" hidden="1" customHeight="1">
      <c r="A826" s="70"/>
      <c r="B826" s="70"/>
      <c r="C826" s="70"/>
      <c r="D826" s="70"/>
      <c r="E826" s="70"/>
      <c r="F826" s="117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</row>
    <row r="827" spans="1:36" ht="15.75" hidden="1" customHeight="1">
      <c r="A827" s="70"/>
      <c r="B827" s="70"/>
      <c r="C827" s="70"/>
      <c r="D827" s="70"/>
      <c r="E827" s="70"/>
      <c r="F827" s="117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</row>
    <row r="828" spans="1:36" ht="15.75" hidden="1" customHeight="1">
      <c r="A828" s="70"/>
      <c r="B828" s="70"/>
      <c r="C828" s="70"/>
      <c r="D828" s="70"/>
      <c r="E828" s="70"/>
      <c r="F828" s="117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</row>
    <row r="829" spans="1:36" ht="15.75" hidden="1" customHeight="1">
      <c r="A829" s="70"/>
      <c r="B829" s="70"/>
      <c r="C829" s="70"/>
      <c r="D829" s="70"/>
      <c r="E829" s="70"/>
      <c r="F829" s="117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</row>
    <row r="830" spans="1:36" ht="15.75" hidden="1" customHeight="1">
      <c r="A830" s="70"/>
      <c r="B830" s="70"/>
      <c r="C830" s="70"/>
      <c r="D830" s="70"/>
      <c r="E830" s="70"/>
      <c r="F830" s="117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</row>
    <row r="831" spans="1:36" ht="15.75" hidden="1" customHeight="1">
      <c r="A831" s="70"/>
      <c r="B831" s="70"/>
      <c r="C831" s="70"/>
      <c r="D831" s="70"/>
      <c r="E831" s="70"/>
      <c r="F831" s="117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</row>
    <row r="832" spans="1:36" ht="15.75" hidden="1" customHeight="1">
      <c r="A832" s="70"/>
      <c r="B832" s="70"/>
      <c r="C832" s="70"/>
      <c r="D832" s="70"/>
      <c r="E832" s="70"/>
      <c r="F832" s="117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</row>
    <row r="833" spans="1:36" ht="15.75" hidden="1" customHeight="1">
      <c r="A833" s="70"/>
      <c r="B833" s="70"/>
      <c r="C833" s="70"/>
      <c r="D833" s="70"/>
      <c r="E833" s="70"/>
      <c r="F833" s="117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</row>
    <row r="834" spans="1:36" ht="15.75" hidden="1" customHeight="1">
      <c r="A834" s="70"/>
      <c r="B834" s="70"/>
      <c r="C834" s="70"/>
      <c r="D834" s="70"/>
      <c r="E834" s="70"/>
      <c r="F834" s="117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</row>
    <row r="835" spans="1:36" ht="15.75" hidden="1" customHeight="1">
      <c r="A835" s="70"/>
      <c r="B835" s="70"/>
      <c r="C835" s="70"/>
      <c r="D835" s="70"/>
      <c r="E835" s="70"/>
      <c r="F835" s="117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</row>
    <row r="836" spans="1:36" ht="15.75" hidden="1" customHeight="1">
      <c r="A836" s="70"/>
      <c r="B836" s="70"/>
      <c r="C836" s="70"/>
      <c r="D836" s="70"/>
      <c r="E836" s="70"/>
      <c r="F836" s="117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</row>
    <row r="837" spans="1:36" ht="15.75" hidden="1" customHeight="1">
      <c r="A837" s="70"/>
      <c r="B837" s="70"/>
      <c r="C837" s="70"/>
      <c r="D837" s="70"/>
      <c r="E837" s="70"/>
      <c r="F837" s="117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</row>
    <row r="838" spans="1:36" ht="15.75" hidden="1" customHeight="1">
      <c r="A838" s="70"/>
      <c r="B838" s="70"/>
      <c r="C838" s="70"/>
      <c r="D838" s="70"/>
      <c r="E838" s="70"/>
      <c r="F838" s="117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</row>
    <row r="839" spans="1:36" ht="15.75" hidden="1" customHeight="1">
      <c r="A839" s="70"/>
      <c r="B839" s="70"/>
      <c r="C839" s="70"/>
      <c r="D839" s="70"/>
      <c r="E839" s="70"/>
      <c r="F839" s="117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</row>
    <row r="840" spans="1:36" ht="15.75" hidden="1" customHeight="1">
      <c r="A840" s="70"/>
      <c r="B840" s="70"/>
      <c r="C840" s="70"/>
      <c r="D840" s="70"/>
      <c r="E840" s="70"/>
      <c r="F840" s="117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</row>
    <row r="841" spans="1:36" ht="15.75" hidden="1" customHeight="1">
      <c r="A841" s="70"/>
      <c r="B841" s="70"/>
      <c r="C841" s="70"/>
      <c r="D841" s="70"/>
      <c r="E841" s="70"/>
      <c r="F841" s="117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</row>
    <row r="842" spans="1:36" ht="15.75" hidden="1" customHeight="1">
      <c r="A842" s="70"/>
      <c r="B842" s="70"/>
      <c r="C842" s="70"/>
      <c r="D842" s="70"/>
      <c r="E842" s="70"/>
      <c r="F842" s="117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</row>
    <row r="843" spans="1:36" ht="15.75" hidden="1" customHeight="1">
      <c r="A843" s="70"/>
      <c r="B843" s="70"/>
      <c r="C843" s="70"/>
      <c r="D843" s="70"/>
      <c r="E843" s="70"/>
      <c r="F843" s="117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</row>
    <row r="844" spans="1:36" ht="15.75" hidden="1" customHeight="1">
      <c r="A844" s="70"/>
      <c r="B844" s="70"/>
      <c r="C844" s="70"/>
      <c r="D844" s="70"/>
      <c r="E844" s="70"/>
      <c r="F844" s="117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</row>
    <row r="845" spans="1:36" ht="15.75" hidden="1" customHeight="1">
      <c r="A845" s="70"/>
      <c r="B845" s="70"/>
      <c r="C845" s="70"/>
      <c r="D845" s="70"/>
      <c r="E845" s="70"/>
      <c r="F845" s="117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</row>
    <row r="846" spans="1:36" ht="15.75" hidden="1" customHeight="1">
      <c r="A846" s="70"/>
      <c r="B846" s="70"/>
      <c r="C846" s="70"/>
      <c r="D846" s="70"/>
      <c r="E846" s="70"/>
      <c r="F846" s="117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</row>
    <row r="847" spans="1:36" ht="15.75" hidden="1" customHeight="1">
      <c r="A847" s="70"/>
      <c r="B847" s="70"/>
      <c r="C847" s="70"/>
      <c r="D847" s="70"/>
      <c r="E847" s="70"/>
      <c r="F847" s="117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</row>
    <row r="848" spans="1:36" ht="15.75" hidden="1" customHeight="1">
      <c r="A848" s="70"/>
      <c r="B848" s="70"/>
      <c r="C848" s="70"/>
      <c r="D848" s="70"/>
      <c r="E848" s="70"/>
      <c r="F848" s="117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</row>
    <row r="849" spans="1:36" ht="15.75" hidden="1" customHeight="1">
      <c r="A849" s="70"/>
      <c r="B849" s="70"/>
      <c r="C849" s="70"/>
      <c r="D849" s="70"/>
      <c r="E849" s="70"/>
      <c r="F849" s="117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</row>
    <row r="850" spans="1:36" ht="15.75" hidden="1" customHeight="1">
      <c r="A850" s="70"/>
      <c r="B850" s="70"/>
      <c r="C850" s="70"/>
      <c r="D850" s="70"/>
      <c r="E850" s="70"/>
      <c r="F850" s="117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</row>
    <row r="851" spans="1:36" ht="15.75" hidden="1" customHeight="1">
      <c r="A851" s="70"/>
      <c r="B851" s="70"/>
      <c r="C851" s="70"/>
      <c r="D851" s="70"/>
      <c r="E851" s="70"/>
      <c r="F851" s="117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</row>
    <row r="852" spans="1:36" ht="15.75" hidden="1" customHeight="1">
      <c r="A852" s="70"/>
      <c r="B852" s="70"/>
      <c r="C852" s="70"/>
      <c r="D852" s="70"/>
      <c r="E852" s="70"/>
      <c r="F852" s="117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</row>
    <row r="853" spans="1:36" ht="15.75" hidden="1" customHeight="1">
      <c r="A853" s="70"/>
      <c r="B853" s="70"/>
      <c r="C853" s="70"/>
      <c r="D853" s="70"/>
      <c r="E853" s="70"/>
      <c r="F853" s="117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</row>
    <row r="854" spans="1:36" ht="15.75" hidden="1" customHeight="1">
      <c r="A854" s="70"/>
      <c r="B854" s="70"/>
      <c r="C854" s="70"/>
      <c r="D854" s="70"/>
      <c r="E854" s="70"/>
      <c r="F854" s="117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</row>
    <row r="855" spans="1:36" ht="15.75" hidden="1" customHeight="1">
      <c r="A855" s="70"/>
      <c r="B855" s="70"/>
      <c r="C855" s="70"/>
      <c r="D855" s="70"/>
      <c r="E855" s="70"/>
      <c r="F855" s="117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</row>
    <row r="856" spans="1:36" ht="15.75" hidden="1" customHeight="1">
      <c r="A856" s="70"/>
      <c r="B856" s="70"/>
      <c r="C856" s="70"/>
      <c r="D856" s="70"/>
      <c r="E856" s="70"/>
      <c r="F856" s="117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</row>
    <row r="857" spans="1:36" ht="15.75" hidden="1" customHeight="1">
      <c r="A857" s="70"/>
      <c r="B857" s="70"/>
      <c r="C857" s="70"/>
      <c r="D857" s="70"/>
      <c r="E857" s="70"/>
      <c r="F857" s="117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</row>
    <row r="858" spans="1:36" ht="15.75" hidden="1" customHeight="1">
      <c r="A858" s="70"/>
      <c r="B858" s="70"/>
      <c r="C858" s="70"/>
      <c r="D858" s="70"/>
      <c r="E858" s="70"/>
      <c r="F858" s="117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</row>
    <row r="859" spans="1:36" ht="15.75" hidden="1" customHeight="1">
      <c r="A859" s="70"/>
      <c r="B859" s="70"/>
      <c r="C859" s="70"/>
      <c r="D859" s="70"/>
      <c r="E859" s="70"/>
      <c r="F859" s="117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</row>
    <row r="860" spans="1:36" ht="15.75" hidden="1" customHeight="1">
      <c r="A860" s="70"/>
      <c r="B860" s="70"/>
      <c r="C860" s="70"/>
      <c r="D860" s="70"/>
      <c r="E860" s="70"/>
      <c r="F860" s="117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</row>
    <row r="861" spans="1:36" ht="15.75" hidden="1" customHeight="1">
      <c r="A861" s="70"/>
      <c r="B861" s="70"/>
      <c r="C861" s="70"/>
      <c r="D861" s="70"/>
      <c r="E861" s="70"/>
      <c r="F861" s="117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</row>
    <row r="862" spans="1:36" ht="15.75" hidden="1" customHeight="1">
      <c r="A862" s="70"/>
      <c r="B862" s="70"/>
      <c r="C862" s="70"/>
      <c r="D862" s="70"/>
      <c r="E862" s="70"/>
      <c r="F862" s="117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</row>
    <row r="863" spans="1:36" ht="15.75" hidden="1" customHeight="1">
      <c r="A863" s="70"/>
      <c r="B863" s="70"/>
      <c r="C863" s="70"/>
      <c r="D863" s="70"/>
      <c r="E863" s="70"/>
      <c r="F863" s="117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</row>
    <row r="864" spans="1:36" ht="15.75" hidden="1" customHeight="1">
      <c r="A864" s="70"/>
      <c r="B864" s="70"/>
      <c r="C864" s="70"/>
      <c r="D864" s="70"/>
      <c r="E864" s="70"/>
      <c r="F864" s="117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</row>
    <row r="865" spans="1:36" ht="15.75" hidden="1" customHeight="1">
      <c r="A865" s="70"/>
      <c r="B865" s="70"/>
      <c r="C865" s="70"/>
      <c r="D865" s="70"/>
      <c r="E865" s="70"/>
      <c r="F865" s="117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</row>
    <row r="866" spans="1:36" ht="15.75" hidden="1" customHeight="1">
      <c r="A866" s="70"/>
      <c r="B866" s="70"/>
      <c r="C866" s="70"/>
      <c r="D866" s="70"/>
      <c r="E866" s="70"/>
      <c r="F866" s="117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</row>
    <row r="867" spans="1:36" ht="15.75" hidden="1" customHeight="1">
      <c r="A867" s="70"/>
      <c r="B867" s="70"/>
      <c r="C867" s="70"/>
      <c r="D867" s="70"/>
      <c r="E867" s="70"/>
      <c r="F867" s="117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</row>
    <row r="868" spans="1:36" ht="15.75" hidden="1" customHeight="1">
      <c r="A868" s="70"/>
      <c r="B868" s="70"/>
      <c r="C868" s="70"/>
      <c r="D868" s="70"/>
      <c r="E868" s="70"/>
      <c r="F868" s="117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</row>
    <row r="869" spans="1:36" ht="15.75" hidden="1" customHeight="1">
      <c r="A869" s="70"/>
      <c r="B869" s="70"/>
      <c r="C869" s="70"/>
      <c r="D869" s="70"/>
      <c r="E869" s="70"/>
      <c r="F869" s="117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</row>
    <row r="870" spans="1:36" ht="15.75" hidden="1" customHeight="1">
      <c r="A870" s="70"/>
      <c r="B870" s="70"/>
      <c r="C870" s="70"/>
      <c r="D870" s="70"/>
      <c r="E870" s="70"/>
      <c r="F870" s="117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</row>
    <row r="871" spans="1:36" ht="15.75" hidden="1" customHeight="1">
      <c r="A871" s="70"/>
      <c r="B871" s="70"/>
      <c r="C871" s="70"/>
      <c r="D871" s="70"/>
      <c r="E871" s="70"/>
      <c r="F871" s="117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</row>
    <row r="872" spans="1:36" ht="15.75" hidden="1" customHeight="1">
      <c r="A872" s="70"/>
      <c r="B872" s="70"/>
      <c r="C872" s="70"/>
      <c r="D872" s="70"/>
      <c r="E872" s="70"/>
      <c r="F872" s="117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</row>
    <row r="873" spans="1:36" ht="15.75" hidden="1" customHeight="1">
      <c r="A873" s="70"/>
      <c r="B873" s="70"/>
      <c r="C873" s="70"/>
      <c r="D873" s="70"/>
      <c r="E873" s="70"/>
      <c r="F873" s="117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</row>
    <row r="874" spans="1:36" ht="15.75" hidden="1" customHeight="1">
      <c r="A874" s="70"/>
      <c r="B874" s="70"/>
      <c r="C874" s="70"/>
      <c r="D874" s="70"/>
      <c r="E874" s="70"/>
      <c r="F874" s="117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</row>
    <row r="875" spans="1:36" ht="15.75" hidden="1" customHeight="1">
      <c r="A875" s="70"/>
      <c r="B875" s="70"/>
      <c r="C875" s="70"/>
      <c r="D875" s="70"/>
      <c r="E875" s="70"/>
      <c r="F875" s="117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</row>
    <row r="876" spans="1:36" ht="15.75" hidden="1" customHeight="1">
      <c r="A876" s="70"/>
      <c r="B876" s="70"/>
      <c r="C876" s="70"/>
      <c r="D876" s="70"/>
      <c r="E876" s="70"/>
      <c r="F876" s="117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</row>
    <row r="877" spans="1:36" ht="15.75" hidden="1" customHeight="1">
      <c r="A877" s="70"/>
      <c r="B877" s="70"/>
      <c r="C877" s="70"/>
      <c r="D877" s="70"/>
      <c r="E877" s="70"/>
      <c r="F877" s="117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</row>
    <row r="878" spans="1:36" ht="15.75" hidden="1" customHeight="1">
      <c r="A878" s="70"/>
      <c r="B878" s="70"/>
      <c r="C878" s="70"/>
      <c r="D878" s="70"/>
      <c r="E878" s="70"/>
      <c r="F878" s="117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</row>
    <row r="879" spans="1:36" ht="15.75" hidden="1" customHeight="1">
      <c r="A879" s="70"/>
      <c r="B879" s="70"/>
      <c r="C879" s="70"/>
      <c r="D879" s="70"/>
      <c r="E879" s="70"/>
      <c r="F879" s="117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</row>
    <row r="880" spans="1:36" ht="15.75" hidden="1" customHeight="1">
      <c r="A880" s="70"/>
      <c r="B880" s="70"/>
      <c r="C880" s="70"/>
      <c r="D880" s="70"/>
      <c r="E880" s="70"/>
      <c r="F880" s="117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</row>
    <row r="881" spans="1:36" ht="15.75" hidden="1" customHeight="1">
      <c r="A881" s="70"/>
      <c r="B881" s="70"/>
      <c r="C881" s="70"/>
      <c r="D881" s="70"/>
      <c r="E881" s="70"/>
      <c r="F881" s="117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</row>
    <row r="882" spans="1:36" ht="15.75" hidden="1" customHeight="1">
      <c r="A882" s="70"/>
      <c r="B882" s="70"/>
      <c r="C882" s="70"/>
      <c r="D882" s="70"/>
      <c r="E882" s="70"/>
      <c r="F882" s="117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</row>
    <row r="883" spans="1:36" ht="15.75" hidden="1" customHeight="1">
      <c r="A883" s="70"/>
      <c r="B883" s="70"/>
      <c r="C883" s="70"/>
      <c r="D883" s="70"/>
      <c r="E883" s="70"/>
      <c r="F883" s="117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</row>
    <row r="884" spans="1:36" ht="15.75" hidden="1" customHeight="1">
      <c r="A884" s="70"/>
      <c r="B884" s="70"/>
      <c r="C884" s="70"/>
      <c r="D884" s="70"/>
      <c r="E884" s="70"/>
      <c r="F884" s="117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</row>
    <row r="885" spans="1:36" ht="15.75" hidden="1" customHeight="1">
      <c r="A885" s="70"/>
      <c r="B885" s="70"/>
      <c r="C885" s="70"/>
      <c r="D885" s="70"/>
      <c r="E885" s="70"/>
      <c r="F885" s="117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</row>
    <row r="886" spans="1:36" ht="15.75" hidden="1" customHeight="1">
      <c r="A886" s="70"/>
      <c r="B886" s="70"/>
      <c r="C886" s="70"/>
      <c r="D886" s="70"/>
      <c r="E886" s="70"/>
      <c r="F886" s="117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</row>
    <row r="887" spans="1:36" ht="15.75" hidden="1" customHeight="1">
      <c r="A887" s="70"/>
      <c r="B887" s="70"/>
      <c r="C887" s="70"/>
      <c r="D887" s="70"/>
      <c r="E887" s="70"/>
      <c r="F887" s="117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</row>
    <row r="888" spans="1:36" ht="15.75" hidden="1" customHeight="1">
      <c r="A888" s="70"/>
      <c r="B888" s="70"/>
      <c r="C888" s="70"/>
      <c r="D888" s="70"/>
      <c r="E888" s="70"/>
      <c r="F888" s="117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</row>
    <row r="889" spans="1:36" ht="15.75" hidden="1" customHeight="1">
      <c r="A889" s="70"/>
      <c r="B889" s="70"/>
      <c r="C889" s="70"/>
      <c r="D889" s="70"/>
      <c r="E889" s="70"/>
      <c r="F889" s="117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</row>
    <row r="890" spans="1:36" ht="15.75" hidden="1" customHeight="1">
      <c r="A890" s="70"/>
      <c r="B890" s="70"/>
      <c r="C890" s="70"/>
      <c r="D890" s="70"/>
      <c r="E890" s="70"/>
      <c r="F890" s="117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</row>
    <row r="891" spans="1:36" ht="15.75" hidden="1" customHeight="1">
      <c r="A891" s="70"/>
      <c r="B891" s="70"/>
      <c r="C891" s="70"/>
      <c r="D891" s="70"/>
      <c r="E891" s="70"/>
      <c r="F891" s="117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</row>
    <row r="892" spans="1:36" ht="15.75" hidden="1" customHeight="1">
      <c r="A892" s="70"/>
      <c r="B892" s="70"/>
      <c r="C892" s="70"/>
      <c r="D892" s="70"/>
      <c r="E892" s="70"/>
      <c r="F892" s="117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</row>
    <row r="893" spans="1:36" ht="15.75" hidden="1" customHeight="1">
      <c r="A893" s="70"/>
      <c r="B893" s="70"/>
      <c r="C893" s="70"/>
      <c r="D893" s="70"/>
      <c r="E893" s="70"/>
      <c r="F893" s="117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</row>
    <row r="894" spans="1:36" ht="15.75" hidden="1" customHeight="1">
      <c r="A894" s="70"/>
      <c r="B894" s="70"/>
      <c r="C894" s="70"/>
      <c r="D894" s="70"/>
      <c r="E894" s="70"/>
      <c r="F894" s="117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</row>
    <row r="895" spans="1:36" ht="15.75" hidden="1" customHeight="1">
      <c r="A895" s="70"/>
      <c r="B895" s="70"/>
      <c r="C895" s="70"/>
      <c r="D895" s="70"/>
      <c r="E895" s="70"/>
      <c r="F895" s="117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</row>
    <row r="896" spans="1:36" ht="15.75" hidden="1" customHeight="1">
      <c r="A896" s="70"/>
      <c r="B896" s="70"/>
      <c r="C896" s="70"/>
      <c r="D896" s="70"/>
      <c r="E896" s="70"/>
      <c r="F896" s="117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</row>
    <row r="897" spans="1:36" ht="15.75" hidden="1" customHeight="1">
      <c r="A897" s="70"/>
      <c r="B897" s="70"/>
      <c r="C897" s="70"/>
      <c r="D897" s="70"/>
      <c r="E897" s="70"/>
      <c r="F897" s="117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</row>
    <row r="898" spans="1:36" ht="15.75" hidden="1" customHeight="1">
      <c r="A898" s="70"/>
      <c r="B898" s="70"/>
      <c r="C898" s="70"/>
      <c r="D898" s="70"/>
      <c r="E898" s="70"/>
      <c r="F898" s="117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</row>
    <row r="899" spans="1:36" ht="15.75" hidden="1" customHeight="1">
      <c r="A899" s="70"/>
      <c r="B899" s="70"/>
      <c r="C899" s="70"/>
      <c r="D899" s="70"/>
      <c r="E899" s="70"/>
      <c r="F899" s="117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</row>
    <row r="900" spans="1:36" ht="15.75" hidden="1" customHeight="1">
      <c r="A900" s="70"/>
      <c r="B900" s="70"/>
      <c r="C900" s="70"/>
      <c r="D900" s="70"/>
      <c r="E900" s="70"/>
      <c r="F900" s="117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</row>
    <row r="901" spans="1:36" ht="15.75" hidden="1" customHeight="1">
      <c r="A901" s="70"/>
      <c r="B901" s="70"/>
      <c r="C901" s="70"/>
      <c r="D901" s="70"/>
      <c r="E901" s="70"/>
      <c r="F901" s="117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</row>
    <row r="902" spans="1:36" ht="15.75" hidden="1" customHeight="1">
      <c r="A902" s="70"/>
      <c r="B902" s="70"/>
      <c r="C902" s="70"/>
      <c r="D902" s="70"/>
      <c r="E902" s="70"/>
      <c r="F902" s="117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</row>
    <row r="903" spans="1:36" ht="15.75" hidden="1" customHeight="1">
      <c r="A903" s="70"/>
      <c r="B903" s="70"/>
      <c r="C903" s="70"/>
      <c r="D903" s="70"/>
      <c r="E903" s="70"/>
      <c r="F903" s="117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</row>
    <row r="904" spans="1:36" ht="15.75" hidden="1" customHeight="1">
      <c r="A904" s="70"/>
      <c r="B904" s="70"/>
      <c r="C904" s="70"/>
      <c r="D904" s="70"/>
      <c r="E904" s="70"/>
      <c r="F904" s="117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</row>
    <row r="905" spans="1:36" ht="15.75" hidden="1" customHeight="1">
      <c r="A905" s="70"/>
      <c r="B905" s="70"/>
      <c r="C905" s="70"/>
      <c r="D905" s="70"/>
      <c r="E905" s="70"/>
      <c r="F905" s="117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</row>
    <row r="906" spans="1:36" ht="15.75" hidden="1" customHeight="1">
      <c r="A906" s="70"/>
      <c r="B906" s="70"/>
      <c r="C906" s="70"/>
      <c r="D906" s="70"/>
      <c r="E906" s="70"/>
      <c r="F906" s="117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</row>
    <row r="907" spans="1:36" ht="15.75" hidden="1" customHeight="1">
      <c r="A907" s="70"/>
      <c r="B907" s="70"/>
      <c r="C907" s="70"/>
      <c r="D907" s="70"/>
      <c r="E907" s="70"/>
      <c r="F907" s="117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</row>
    <row r="908" spans="1:36" ht="15.75" hidden="1" customHeight="1">
      <c r="A908" s="70"/>
      <c r="B908" s="70"/>
      <c r="C908" s="70"/>
      <c r="D908" s="70"/>
      <c r="E908" s="70"/>
      <c r="F908" s="117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</row>
    <row r="909" spans="1:36" ht="15.75" hidden="1" customHeight="1">
      <c r="A909" s="70"/>
      <c r="B909" s="70"/>
      <c r="C909" s="70"/>
      <c r="D909" s="70"/>
      <c r="E909" s="70"/>
      <c r="F909" s="117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</row>
    <row r="910" spans="1:36" ht="15.75" hidden="1" customHeight="1">
      <c r="A910" s="70"/>
      <c r="B910" s="70"/>
      <c r="C910" s="70"/>
      <c r="D910" s="70"/>
      <c r="E910" s="70"/>
      <c r="F910" s="117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</row>
    <row r="911" spans="1:36" ht="15.75" hidden="1" customHeight="1">
      <c r="A911" s="70"/>
      <c r="B911" s="70"/>
      <c r="C911" s="70"/>
      <c r="D911" s="70"/>
      <c r="E911" s="70"/>
      <c r="F911" s="117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</row>
    <row r="912" spans="1:36" ht="15.75" hidden="1" customHeight="1">
      <c r="A912" s="70"/>
      <c r="B912" s="70"/>
      <c r="C912" s="70"/>
      <c r="D912" s="70"/>
      <c r="E912" s="70"/>
      <c r="F912" s="117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</row>
    <row r="913" spans="1:36" ht="15.75" hidden="1" customHeight="1">
      <c r="A913" s="70"/>
      <c r="B913" s="70"/>
      <c r="C913" s="70"/>
      <c r="D913" s="70"/>
      <c r="E913" s="70"/>
      <c r="F913" s="117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</row>
    <row r="914" spans="1:36" ht="15.75" hidden="1" customHeight="1">
      <c r="A914" s="70"/>
      <c r="B914" s="70"/>
      <c r="C914" s="70"/>
      <c r="D914" s="70"/>
      <c r="E914" s="70"/>
      <c r="F914" s="117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</row>
    <row r="915" spans="1:36" ht="15.75" hidden="1" customHeight="1">
      <c r="A915" s="70"/>
      <c r="B915" s="70"/>
      <c r="C915" s="70"/>
      <c r="D915" s="70"/>
      <c r="E915" s="70"/>
      <c r="F915" s="117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</row>
    <row r="916" spans="1:36" ht="15.75" hidden="1" customHeight="1">
      <c r="A916" s="70"/>
      <c r="B916" s="70"/>
      <c r="C916" s="70"/>
      <c r="D916" s="70"/>
      <c r="E916" s="70"/>
      <c r="F916" s="117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</row>
    <row r="917" spans="1:36" ht="15.75" hidden="1" customHeight="1">
      <c r="A917" s="70"/>
      <c r="B917" s="70"/>
      <c r="C917" s="70"/>
      <c r="D917" s="70"/>
      <c r="E917" s="70"/>
      <c r="F917" s="117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</row>
    <row r="918" spans="1:36" ht="15.75" hidden="1" customHeight="1">
      <c r="A918" s="70"/>
      <c r="B918" s="70"/>
      <c r="C918" s="70"/>
      <c r="D918" s="70"/>
      <c r="E918" s="70"/>
      <c r="F918" s="117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</row>
    <row r="919" spans="1:36" ht="15.75" hidden="1" customHeight="1">
      <c r="A919" s="70"/>
      <c r="B919" s="70"/>
      <c r="C919" s="70"/>
      <c r="D919" s="70"/>
      <c r="E919" s="70"/>
      <c r="F919" s="117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</row>
    <row r="920" spans="1:36" ht="15.75" hidden="1" customHeight="1">
      <c r="A920" s="70"/>
      <c r="B920" s="70"/>
      <c r="C920" s="70"/>
      <c r="D920" s="70"/>
      <c r="E920" s="70"/>
      <c r="F920" s="117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</row>
    <row r="921" spans="1:36" ht="15.75" hidden="1" customHeight="1">
      <c r="A921" s="70"/>
      <c r="B921" s="70"/>
      <c r="C921" s="70"/>
      <c r="D921" s="70"/>
      <c r="E921" s="70"/>
      <c r="F921" s="117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</row>
    <row r="922" spans="1:36" ht="15.75" hidden="1" customHeight="1">
      <c r="A922" s="70"/>
      <c r="B922" s="70"/>
      <c r="C922" s="70"/>
      <c r="D922" s="70"/>
      <c r="E922" s="70"/>
      <c r="F922" s="117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</row>
    <row r="923" spans="1:36" ht="15.75" hidden="1" customHeight="1">
      <c r="A923" s="70"/>
      <c r="B923" s="70"/>
      <c r="C923" s="70"/>
      <c r="D923" s="70"/>
      <c r="E923" s="70"/>
      <c r="F923" s="117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</row>
    <row r="924" spans="1:36" ht="15.75" hidden="1" customHeight="1">
      <c r="A924" s="70"/>
      <c r="B924" s="70"/>
      <c r="C924" s="70"/>
      <c r="D924" s="70"/>
      <c r="E924" s="70"/>
      <c r="F924" s="117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</row>
    <row r="925" spans="1:36" ht="15.75" hidden="1" customHeight="1">
      <c r="A925" s="70"/>
      <c r="B925" s="70"/>
      <c r="C925" s="70"/>
      <c r="D925" s="70"/>
      <c r="E925" s="70"/>
      <c r="F925" s="117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</row>
    <row r="926" spans="1:36" ht="15.75" hidden="1" customHeight="1">
      <c r="A926" s="70"/>
      <c r="B926" s="70"/>
      <c r="C926" s="70"/>
      <c r="D926" s="70"/>
      <c r="E926" s="70"/>
      <c r="F926" s="117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</row>
    <row r="927" spans="1:36" ht="15.75" hidden="1" customHeight="1">
      <c r="A927" s="70"/>
      <c r="B927" s="70"/>
      <c r="C927" s="70"/>
      <c r="D927" s="70"/>
      <c r="E927" s="70"/>
      <c r="F927" s="117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</row>
    <row r="928" spans="1:36" ht="15.75" hidden="1" customHeight="1">
      <c r="A928" s="70"/>
      <c r="B928" s="70"/>
      <c r="C928" s="70"/>
      <c r="D928" s="70"/>
      <c r="E928" s="70"/>
      <c r="F928" s="117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</row>
    <row r="929" spans="1:36" ht="15.75" hidden="1" customHeight="1">
      <c r="A929" s="70"/>
      <c r="B929" s="70"/>
      <c r="C929" s="70"/>
      <c r="D929" s="70"/>
      <c r="E929" s="70"/>
      <c r="F929" s="117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</row>
    <row r="930" spans="1:36" ht="15.75" hidden="1" customHeight="1">
      <c r="A930" s="70"/>
      <c r="B930" s="70"/>
      <c r="C930" s="70"/>
      <c r="D930" s="70"/>
      <c r="E930" s="70"/>
      <c r="F930" s="117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</row>
    <row r="931" spans="1:36" ht="15.75" hidden="1" customHeight="1">
      <c r="A931" s="70"/>
      <c r="B931" s="70"/>
      <c r="C931" s="70"/>
      <c r="D931" s="70"/>
      <c r="E931" s="70"/>
      <c r="F931" s="117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</row>
    <row r="932" spans="1:36" ht="15.75" hidden="1" customHeight="1">
      <c r="A932" s="70"/>
      <c r="B932" s="70"/>
      <c r="C932" s="70"/>
      <c r="D932" s="70"/>
      <c r="E932" s="70"/>
      <c r="F932" s="117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</row>
    <row r="933" spans="1:36" ht="15.75" hidden="1" customHeight="1">
      <c r="A933" s="70"/>
      <c r="B933" s="70"/>
      <c r="C933" s="70"/>
      <c r="D933" s="70"/>
      <c r="E933" s="70"/>
      <c r="F933" s="117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</row>
    <row r="934" spans="1:36" ht="15.75" hidden="1" customHeight="1">
      <c r="A934" s="70"/>
      <c r="B934" s="70"/>
      <c r="C934" s="70"/>
      <c r="D934" s="70"/>
      <c r="E934" s="70"/>
      <c r="F934" s="117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</row>
    <row r="935" spans="1:36" ht="15.75" hidden="1" customHeight="1">
      <c r="A935" s="70"/>
      <c r="B935" s="70"/>
      <c r="C935" s="70"/>
      <c r="D935" s="70"/>
      <c r="E935" s="70"/>
      <c r="F935" s="117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</row>
    <row r="936" spans="1:36" ht="15.75" hidden="1" customHeight="1">
      <c r="A936" s="70"/>
      <c r="B936" s="70"/>
      <c r="C936" s="70"/>
      <c r="D936" s="70"/>
      <c r="E936" s="70"/>
      <c r="F936" s="117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</row>
    <row r="937" spans="1:36" ht="15.75" hidden="1" customHeight="1">
      <c r="A937" s="70"/>
      <c r="B937" s="70"/>
      <c r="C937" s="70"/>
      <c r="D937" s="70"/>
      <c r="E937" s="70"/>
      <c r="F937" s="117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</row>
    <row r="938" spans="1:36" ht="15.75" hidden="1" customHeight="1">
      <c r="A938" s="70"/>
      <c r="B938" s="70"/>
      <c r="C938" s="70"/>
      <c r="D938" s="70"/>
      <c r="E938" s="70"/>
      <c r="F938" s="117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</row>
    <row r="939" spans="1:36" ht="15.75" hidden="1" customHeight="1">
      <c r="A939" s="70"/>
      <c r="B939" s="70"/>
      <c r="C939" s="70"/>
      <c r="D939" s="70"/>
      <c r="E939" s="70"/>
      <c r="F939" s="117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</row>
    <row r="940" spans="1:36" ht="15.75" hidden="1" customHeight="1">
      <c r="A940" s="70"/>
      <c r="B940" s="70"/>
      <c r="C940" s="70"/>
      <c r="D940" s="70"/>
      <c r="E940" s="70"/>
      <c r="F940" s="117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</row>
    <row r="941" spans="1:36" ht="15.75" hidden="1" customHeight="1">
      <c r="A941" s="70"/>
      <c r="B941" s="70"/>
      <c r="C941" s="70"/>
      <c r="D941" s="70"/>
      <c r="E941" s="70"/>
      <c r="F941" s="117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</row>
    <row r="942" spans="1:36" ht="15.75" hidden="1" customHeight="1">
      <c r="A942" s="70"/>
      <c r="B942" s="70"/>
      <c r="C942" s="70"/>
      <c r="D942" s="70"/>
      <c r="E942" s="70"/>
      <c r="F942" s="117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</row>
    <row r="943" spans="1:36" ht="15.75" hidden="1" customHeight="1">
      <c r="A943" s="70"/>
      <c r="B943" s="70"/>
      <c r="C943" s="70"/>
      <c r="D943" s="70"/>
      <c r="E943" s="70"/>
      <c r="F943" s="117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</row>
    <row r="944" spans="1:36" ht="15.75" hidden="1" customHeight="1">
      <c r="A944" s="70"/>
      <c r="B944" s="70"/>
      <c r="C944" s="70"/>
      <c r="D944" s="70"/>
      <c r="E944" s="70"/>
      <c r="F944" s="117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</row>
    <row r="945" spans="1:36" ht="15.75" hidden="1" customHeight="1">
      <c r="A945" s="70"/>
      <c r="B945" s="70"/>
      <c r="C945" s="70"/>
      <c r="D945" s="70"/>
      <c r="E945" s="70"/>
      <c r="F945" s="117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</row>
    <row r="946" spans="1:36" ht="15.75" hidden="1" customHeight="1">
      <c r="A946" s="70"/>
      <c r="B946" s="70"/>
      <c r="C946" s="70"/>
      <c r="D946" s="70"/>
      <c r="E946" s="70"/>
      <c r="F946" s="117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</row>
    <row r="947" spans="1:36" ht="15.75" hidden="1" customHeight="1">
      <c r="A947" s="70"/>
      <c r="B947" s="70"/>
      <c r="C947" s="70"/>
      <c r="D947" s="70"/>
      <c r="E947" s="70"/>
      <c r="F947" s="117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</row>
    <row r="948" spans="1:36" ht="15.75" hidden="1" customHeight="1">
      <c r="A948" s="70"/>
      <c r="B948" s="70"/>
      <c r="C948" s="70"/>
      <c r="D948" s="70"/>
      <c r="E948" s="70"/>
      <c r="F948" s="117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</row>
    <row r="949" spans="1:36" ht="15.75" hidden="1" customHeight="1">
      <c r="A949" s="70"/>
      <c r="B949" s="70"/>
      <c r="C949" s="70"/>
      <c r="D949" s="70"/>
      <c r="E949" s="70"/>
      <c r="F949" s="117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</row>
    <row r="950" spans="1:36" ht="15.75" hidden="1" customHeight="1">
      <c r="A950" s="70"/>
      <c r="B950" s="70"/>
      <c r="C950" s="70"/>
      <c r="D950" s="70"/>
      <c r="E950" s="70"/>
      <c r="F950" s="117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</row>
    <row r="951" spans="1:36" ht="15.75" hidden="1" customHeight="1">
      <c r="A951" s="70"/>
      <c r="B951" s="70"/>
      <c r="C951" s="70"/>
      <c r="D951" s="70"/>
      <c r="E951" s="70"/>
      <c r="F951" s="117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</row>
    <row r="952" spans="1:36" ht="15.75" hidden="1" customHeight="1">
      <c r="A952" s="70"/>
      <c r="B952" s="70"/>
      <c r="C952" s="70"/>
      <c r="D952" s="70"/>
      <c r="E952" s="70"/>
      <c r="F952" s="117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</row>
    <row r="953" spans="1:36" ht="15.75" hidden="1" customHeight="1">
      <c r="A953" s="70"/>
      <c r="B953" s="70"/>
      <c r="C953" s="70"/>
      <c r="D953" s="70"/>
      <c r="E953" s="70"/>
      <c r="F953" s="117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</row>
    <row r="954" spans="1:36" ht="15.75" hidden="1" customHeight="1">
      <c r="A954" s="70"/>
      <c r="B954" s="70"/>
      <c r="C954" s="70"/>
      <c r="D954" s="70"/>
      <c r="E954" s="70"/>
      <c r="F954" s="117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</row>
    <row r="955" spans="1:36" ht="15.75" hidden="1" customHeight="1">
      <c r="A955" s="70"/>
      <c r="B955" s="70"/>
      <c r="C955" s="70"/>
      <c r="D955" s="70"/>
      <c r="E955" s="70"/>
      <c r="F955" s="117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</row>
    <row r="956" spans="1:36" ht="15.75" hidden="1" customHeight="1">
      <c r="A956" s="70"/>
      <c r="B956" s="70"/>
      <c r="C956" s="70"/>
      <c r="D956" s="70"/>
      <c r="E956" s="70"/>
      <c r="F956" s="117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</row>
    <row r="957" spans="1:36" ht="15.75" hidden="1" customHeight="1">
      <c r="A957" s="70"/>
      <c r="B957" s="70"/>
      <c r="C957" s="70"/>
      <c r="D957" s="70"/>
      <c r="E957" s="70"/>
      <c r="F957" s="117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</row>
    <row r="958" spans="1:36" ht="15.75" hidden="1" customHeight="1">
      <c r="A958" s="70"/>
      <c r="B958" s="70"/>
      <c r="C958" s="70"/>
      <c r="D958" s="70"/>
      <c r="E958" s="70"/>
      <c r="F958" s="117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</row>
    <row r="959" spans="1:36" ht="15.75" hidden="1" customHeight="1">
      <c r="A959" s="70"/>
      <c r="B959" s="70"/>
      <c r="C959" s="70"/>
      <c r="D959" s="70"/>
      <c r="E959" s="70"/>
      <c r="F959" s="117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</row>
    <row r="960" spans="1:36" ht="15.75" hidden="1" customHeight="1">
      <c r="A960" s="70"/>
      <c r="B960" s="70"/>
      <c r="C960" s="70"/>
      <c r="D960" s="70"/>
      <c r="E960" s="70"/>
      <c r="F960" s="117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</row>
    <row r="961" spans="1:36" ht="15.75" hidden="1" customHeight="1">
      <c r="A961" s="70"/>
      <c r="B961" s="70"/>
      <c r="C961" s="70"/>
      <c r="D961" s="70"/>
      <c r="E961" s="70"/>
      <c r="F961" s="117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</row>
    <row r="962" spans="1:36" ht="15.75" hidden="1" customHeight="1">
      <c r="A962" s="70"/>
      <c r="B962" s="70"/>
      <c r="C962" s="70"/>
      <c r="D962" s="70"/>
      <c r="E962" s="70"/>
      <c r="F962" s="117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</row>
    <row r="963" spans="1:36" ht="15.75" hidden="1" customHeight="1">
      <c r="A963" s="70"/>
      <c r="B963" s="70"/>
      <c r="C963" s="70"/>
      <c r="D963" s="70"/>
      <c r="E963" s="70"/>
      <c r="F963" s="117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</row>
    <row r="964" spans="1:36" ht="15.75" hidden="1" customHeight="1">
      <c r="A964" s="70"/>
      <c r="B964" s="70"/>
      <c r="C964" s="70"/>
      <c r="D964" s="70"/>
      <c r="E964" s="70"/>
      <c r="F964" s="117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</row>
    <row r="965" spans="1:36" ht="15.75" hidden="1" customHeight="1">
      <c r="A965" s="70"/>
      <c r="B965" s="70"/>
      <c r="C965" s="70"/>
      <c r="D965" s="70"/>
      <c r="E965" s="70"/>
      <c r="F965" s="117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</row>
    <row r="966" spans="1:36" ht="15.75" hidden="1" customHeight="1">
      <c r="A966" s="70"/>
      <c r="B966" s="70"/>
      <c r="C966" s="70"/>
      <c r="D966" s="70"/>
      <c r="E966" s="70"/>
      <c r="F966" s="117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</row>
    <row r="967" spans="1:36" ht="15.75" hidden="1" customHeight="1">
      <c r="A967" s="70"/>
      <c r="B967" s="70"/>
      <c r="C967" s="70"/>
      <c r="D967" s="70"/>
      <c r="E967" s="70"/>
      <c r="F967" s="117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</row>
    <row r="968" spans="1:36" ht="15.75" hidden="1" customHeight="1">
      <c r="A968" s="70"/>
      <c r="B968" s="70"/>
      <c r="C968" s="70"/>
      <c r="D968" s="70"/>
      <c r="E968" s="70"/>
      <c r="F968" s="117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</row>
    <row r="969" spans="1:36" ht="15.75" hidden="1" customHeight="1">
      <c r="A969" s="70"/>
      <c r="B969" s="70"/>
      <c r="C969" s="70"/>
      <c r="D969" s="70"/>
      <c r="E969" s="70"/>
      <c r="F969" s="117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</row>
    <row r="970" spans="1:36" ht="15.75" hidden="1" customHeight="1">
      <c r="A970" s="70"/>
      <c r="B970" s="70"/>
      <c r="C970" s="70"/>
      <c r="D970" s="70"/>
      <c r="E970" s="70"/>
      <c r="F970" s="117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</row>
    <row r="971" spans="1:36" ht="15.75" hidden="1" customHeight="1">
      <c r="A971" s="70"/>
      <c r="B971" s="70"/>
      <c r="C971" s="70"/>
      <c r="D971" s="70"/>
      <c r="E971" s="70"/>
      <c r="F971" s="117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</row>
    <row r="972" spans="1:36" ht="15.75" hidden="1" customHeight="1">
      <c r="A972" s="70"/>
      <c r="B972" s="70"/>
      <c r="C972" s="70"/>
      <c r="D972" s="70"/>
      <c r="E972" s="70"/>
      <c r="F972" s="117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</row>
    <row r="973" spans="1:36" ht="15.75" hidden="1" customHeight="1">
      <c r="A973" s="70"/>
      <c r="B973" s="70"/>
      <c r="C973" s="70"/>
      <c r="D973" s="70"/>
      <c r="E973" s="70"/>
      <c r="F973" s="117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</row>
    <row r="974" spans="1:36" ht="15.75" hidden="1" customHeight="1">
      <c r="A974" s="70"/>
      <c r="B974" s="70"/>
      <c r="C974" s="70"/>
      <c r="D974" s="70"/>
      <c r="E974" s="70"/>
      <c r="F974" s="117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</row>
    <row r="975" spans="1:36" ht="15.75" hidden="1" customHeight="1">
      <c r="A975" s="70"/>
      <c r="B975" s="70"/>
      <c r="C975" s="70"/>
      <c r="D975" s="70"/>
      <c r="E975" s="70"/>
      <c r="F975" s="117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</row>
    <row r="976" spans="1:36" ht="15.75" hidden="1" customHeight="1">
      <c r="A976" s="70"/>
      <c r="B976" s="70"/>
      <c r="C976" s="70"/>
      <c r="D976" s="70"/>
      <c r="E976" s="70"/>
      <c r="F976" s="117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</row>
    <row r="977" spans="1:36" ht="15.75" hidden="1" customHeight="1">
      <c r="A977" s="70"/>
      <c r="B977" s="70"/>
      <c r="C977" s="70"/>
      <c r="D977" s="70"/>
      <c r="E977" s="70"/>
      <c r="F977" s="117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</row>
    <row r="978" spans="1:36" ht="15.75" hidden="1" customHeight="1">
      <c r="A978" s="70"/>
      <c r="B978" s="70"/>
      <c r="C978" s="70"/>
      <c r="D978" s="70"/>
      <c r="E978" s="70"/>
      <c r="F978" s="117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</row>
    <row r="979" spans="1:36" ht="15.75" hidden="1" customHeight="1">
      <c r="A979" s="70"/>
      <c r="B979" s="70"/>
      <c r="C979" s="70"/>
      <c r="D979" s="70"/>
      <c r="E979" s="70"/>
      <c r="F979" s="117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</row>
    <row r="980" spans="1:36" ht="15.75" hidden="1" customHeight="1">
      <c r="A980" s="70"/>
      <c r="B980" s="70"/>
      <c r="C980" s="70"/>
      <c r="D980" s="70"/>
      <c r="E980" s="70"/>
      <c r="F980" s="117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</row>
    <row r="981" spans="1:36" ht="15.75" hidden="1" customHeight="1">
      <c r="A981" s="70"/>
      <c r="B981" s="70"/>
      <c r="C981" s="70"/>
      <c r="D981" s="70"/>
      <c r="E981" s="70"/>
      <c r="F981" s="117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</row>
    <row r="982" spans="1:36" ht="15.75" hidden="1" customHeight="1">
      <c r="A982" s="70"/>
      <c r="B982" s="70"/>
      <c r="C982" s="70"/>
      <c r="D982" s="70"/>
      <c r="E982" s="70"/>
      <c r="F982" s="117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</row>
    <row r="983" spans="1:36" ht="15.75" hidden="1" customHeight="1">
      <c r="A983" s="70"/>
      <c r="B983" s="70"/>
      <c r="C983" s="70"/>
      <c r="D983" s="70"/>
      <c r="E983" s="70"/>
      <c r="F983" s="117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</row>
    <row r="984" spans="1:36" ht="15.75" hidden="1" customHeight="1">
      <c r="A984" s="70"/>
      <c r="B984" s="70"/>
      <c r="C984" s="70"/>
      <c r="D984" s="70"/>
      <c r="E984" s="70"/>
      <c r="F984" s="117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</row>
    <row r="985" spans="1:36" ht="15.75" hidden="1" customHeight="1">
      <c r="A985" s="70"/>
      <c r="B985" s="70"/>
      <c r="C985" s="70"/>
      <c r="D985" s="70"/>
      <c r="E985" s="70"/>
      <c r="F985" s="117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</row>
    <row r="986" spans="1:36" ht="15.75" hidden="1" customHeight="1">
      <c r="A986" s="70"/>
      <c r="B986" s="70"/>
      <c r="C986" s="70"/>
      <c r="D986" s="70"/>
      <c r="E986" s="70"/>
      <c r="F986" s="117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</row>
    <row r="987" spans="1:36" ht="15.75" hidden="1" customHeight="1">
      <c r="A987" s="70"/>
      <c r="B987" s="70"/>
      <c r="C987" s="70"/>
      <c r="D987" s="70"/>
      <c r="E987" s="70"/>
      <c r="F987" s="117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</row>
    <row r="988" spans="1:36" ht="15.75" hidden="1" customHeight="1">
      <c r="A988" s="70"/>
      <c r="B988" s="70"/>
      <c r="C988" s="70"/>
      <c r="D988" s="70"/>
      <c r="E988" s="70"/>
      <c r="F988" s="117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</row>
    <row r="989" spans="1:36" ht="15.75" hidden="1" customHeight="1">
      <c r="A989" s="70"/>
      <c r="B989" s="70"/>
      <c r="C989" s="70"/>
      <c r="D989" s="70"/>
      <c r="E989" s="70"/>
      <c r="F989" s="117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</row>
    <row r="990" spans="1:36" ht="15.75" hidden="1" customHeight="1">
      <c r="A990" s="70"/>
      <c r="B990" s="70"/>
      <c r="C990" s="70"/>
      <c r="D990" s="70"/>
      <c r="E990" s="70"/>
      <c r="F990" s="117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</row>
    <row r="991" spans="1:36" ht="15.75" hidden="1" customHeight="1">
      <c r="A991" s="70"/>
      <c r="B991" s="70"/>
      <c r="C991" s="70"/>
      <c r="D991" s="70"/>
      <c r="E991" s="70"/>
      <c r="F991" s="117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</row>
    <row r="992" spans="1:36" ht="15.75" hidden="1" customHeight="1">
      <c r="A992" s="70"/>
      <c r="B992" s="70"/>
      <c r="C992" s="70"/>
      <c r="D992" s="70"/>
      <c r="E992" s="70"/>
      <c r="F992" s="117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</row>
    <row r="993" spans="1:36" ht="15.75" hidden="1" customHeight="1">
      <c r="A993" s="70"/>
      <c r="B993" s="70"/>
      <c r="C993" s="70"/>
      <c r="D993" s="70"/>
      <c r="E993" s="70"/>
      <c r="F993" s="117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</row>
    <row r="994" spans="1:36" ht="15.75" hidden="1" customHeight="1">
      <c r="A994" s="70"/>
      <c r="B994" s="70"/>
      <c r="C994" s="70"/>
      <c r="D994" s="70"/>
      <c r="E994" s="70"/>
      <c r="F994" s="117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</row>
    <row r="995" spans="1:36" ht="15.75" hidden="1" customHeight="1">
      <c r="A995" s="70"/>
      <c r="B995" s="70"/>
      <c r="C995" s="70"/>
      <c r="D995" s="70"/>
      <c r="E995" s="70"/>
      <c r="F995" s="117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</row>
    <row r="996" spans="1:36" ht="15.75" hidden="1" customHeight="1">
      <c r="A996" s="70"/>
      <c r="B996" s="70"/>
      <c r="C996" s="70"/>
      <c r="D996" s="70"/>
      <c r="E996" s="70"/>
      <c r="F996" s="117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</row>
    <row r="997" spans="1:36" ht="15.75" hidden="1" customHeight="1">
      <c r="A997" s="70"/>
      <c r="B997" s="70"/>
      <c r="C997" s="70"/>
      <c r="D997" s="70"/>
      <c r="E997" s="70"/>
      <c r="F997" s="117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</row>
    <row r="998" spans="1:36" ht="15.75" hidden="1" customHeight="1">
      <c r="A998" s="70"/>
      <c r="B998" s="70"/>
      <c r="C998" s="70"/>
      <c r="D998" s="70"/>
      <c r="E998" s="70"/>
      <c r="F998" s="117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</row>
    <row r="999" spans="1:36" ht="15.75" hidden="1" customHeight="1">
      <c r="A999" s="70"/>
      <c r="B999" s="70"/>
      <c r="C999" s="70"/>
      <c r="D999" s="70"/>
      <c r="E999" s="70"/>
      <c r="F999" s="117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</row>
    <row r="1000" spans="1:36" ht="15.75" hidden="1" customHeight="1">
      <c r="A1000" s="70"/>
      <c r="B1000" s="70"/>
      <c r="C1000" s="70"/>
      <c r="D1000" s="70"/>
      <c r="E1000" s="70"/>
      <c r="F1000" s="117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</row>
    <row r="1001" spans="1:36" ht="15.75" hidden="1" customHeight="1">
      <c r="A1001" s="70"/>
      <c r="B1001" s="70"/>
      <c r="C1001" s="70"/>
      <c r="D1001" s="70"/>
      <c r="E1001" s="70"/>
      <c r="F1001" s="117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</row>
    <row r="1002" spans="1:36" ht="15.75" hidden="1" customHeight="1">
      <c r="A1002" s="70"/>
      <c r="B1002" s="70"/>
      <c r="C1002" s="70"/>
      <c r="D1002" s="70"/>
      <c r="E1002" s="70"/>
      <c r="F1002" s="117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</row>
    <row r="1003" spans="1:36" ht="15.75" hidden="1" customHeight="1">
      <c r="A1003" s="70"/>
      <c r="B1003" s="70"/>
      <c r="C1003" s="70"/>
      <c r="D1003" s="70"/>
      <c r="E1003" s="70"/>
      <c r="F1003" s="117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</row>
    <row r="1004" spans="1:36" ht="15.75" hidden="1" customHeight="1">
      <c r="A1004" s="70"/>
      <c r="B1004" s="70"/>
      <c r="C1004" s="70"/>
      <c r="D1004" s="70"/>
      <c r="E1004" s="70"/>
      <c r="F1004" s="117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</row>
    <row r="1005" spans="1:36" ht="15.75" hidden="1" customHeight="1">
      <c r="A1005" s="70"/>
      <c r="B1005" s="70"/>
      <c r="C1005" s="70"/>
      <c r="D1005" s="70"/>
      <c r="E1005" s="70"/>
      <c r="F1005" s="117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</row>
    <row r="1006" spans="1:36" ht="15.75" hidden="1" customHeight="1">
      <c r="A1006" s="70"/>
      <c r="B1006" s="70"/>
      <c r="C1006" s="70"/>
      <c r="D1006" s="70"/>
      <c r="E1006" s="70"/>
      <c r="F1006" s="117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</row>
    <row r="1007" spans="1:36" ht="15.75" hidden="1" customHeight="1">
      <c r="A1007" s="70"/>
      <c r="B1007" s="70"/>
      <c r="C1007" s="70"/>
      <c r="D1007" s="70"/>
      <c r="E1007" s="70"/>
      <c r="F1007" s="117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</row>
    <row r="1008" spans="1:36" ht="15.75" hidden="1" customHeight="1">
      <c r="A1008" s="70"/>
      <c r="B1008" s="70"/>
      <c r="C1008" s="70"/>
      <c r="D1008" s="70"/>
      <c r="E1008" s="70"/>
      <c r="F1008" s="117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</row>
    <row r="1009" spans="1:36" ht="15.75" hidden="1" customHeight="1">
      <c r="A1009" s="70"/>
      <c r="B1009" s="70"/>
      <c r="C1009" s="70"/>
      <c r="D1009" s="70"/>
      <c r="E1009" s="70"/>
      <c r="F1009" s="117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</row>
    <row r="1010" spans="1:36" ht="15.75" hidden="1" customHeight="1">
      <c r="A1010" s="70"/>
      <c r="B1010" s="70"/>
      <c r="C1010" s="70"/>
      <c r="D1010" s="70"/>
      <c r="E1010" s="70"/>
      <c r="F1010" s="117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</row>
    <row r="1011" spans="1:36" ht="15.75" hidden="1" customHeight="1">
      <c r="A1011" s="70"/>
      <c r="B1011" s="70"/>
      <c r="C1011" s="70"/>
      <c r="D1011" s="70"/>
      <c r="E1011" s="70"/>
      <c r="F1011" s="117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</row>
    <row r="1012" spans="1:36" ht="15.75" hidden="1" customHeight="1">
      <c r="A1012" s="70"/>
      <c r="B1012" s="70"/>
      <c r="C1012" s="70"/>
      <c r="D1012" s="70"/>
      <c r="E1012" s="70"/>
      <c r="F1012" s="117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</row>
    <row r="1013" spans="1:36" ht="15.75" hidden="1" customHeight="1">
      <c r="A1013" s="70"/>
      <c r="B1013" s="70"/>
      <c r="C1013" s="70"/>
      <c r="D1013" s="70"/>
      <c r="E1013" s="70"/>
      <c r="F1013" s="117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</row>
    <row r="1014" spans="1:36" ht="15.75" hidden="1" customHeight="1">
      <c r="A1014" s="70"/>
      <c r="B1014" s="70"/>
      <c r="C1014" s="70"/>
      <c r="D1014" s="70"/>
      <c r="E1014" s="70"/>
      <c r="F1014" s="117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</row>
    <row r="1015" spans="1:36" ht="15.75" hidden="1" customHeight="1">
      <c r="A1015" s="70"/>
      <c r="B1015" s="70"/>
      <c r="C1015" s="70"/>
      <c r="D1015" s="70"/>
      <c r="E1015" s="70"/>
      <c r="F1015" s="117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</row>
    <row r="1016" spans="1:36" ht="15.75" hidden="1" customHeight="1">
      <c r="A1016" s="70"/>
      <c r="B1016" s="70"/>
      <c r="C1016" s="70"/>
      <c r="D1016" s="70"/>
      <c r="E1016" s="70"/>
      <c r="F1016" s="117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</row>
    <row r="1017" spans="1:36" ht="15.75" hidden="1" customHeight="1">
      <c r="A1017" s="70"/>
      <c r="B1017" s="70"/>
      <c r="C1017" s="70"/>
      <c r="D1017" s="70"/>
      <c r="E1017" s="70"/>
      <c r="F1017" s="117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</row>
    <row r="1018" spans="1:36" ht="15.75" hidden="1" customHeight="1">
      <c r="A1018" s="70"/>
      <c r="B1018" s="70"/>
      <c r="C1018" s="70"/>
      <c r="D1018" s="70"/>
      <c r="E1018" s="70"/>
      <c r="F1018" s="117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</row>
    <row r="1019" spans="1:36" ht="15.75" hidden="1" customHeight="1">
      <c r="A1019" s="70"/>
      <c r="B1019" s="70"/>
      <c r="C1019" s="70"/>
      <c r="D1019" s="70"/>
      <c r="E1019" s="70"/>
      <c r="F1019" s="117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</row>
    <row r="1020" spans="1:36" ht="15.75" hidden="1" customHeight="1">
      <c r="A1020" s="70"/>
      <c r="B1020" s="70"/>
      <c r="C1020" s="70"/>
      <c r="D1020" s="70"/>
      <c r="E1020" s="70"/>
      <c r="F1020" s="117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</row>
  </sheetData>
  <mergeCells count="26">
    <mergeCell ref="R1:U1"/>
    <mergeCell ref="S7:U8"/>
    <mergeCell ref="X11:X16"/>
    <mergeCell ref="H2:U2"/>
    <mergeCell ref="H3:U3"/>
    <mergeCell ref="H5:U5"/>
    <mergeCell ref="C7:R8"/>
    <mergeCell ref="N15:Q15"/>
    <mergeCell ref="W13:W16"/>
    <mergeCell ref="V15:V16"/>
    <mergeCell ref="R13:R16"/>
    <mergeCell ref="J13:O14"/>
    <mergeCell ref="J15:M15"/>
    <mergeCell ref="S11:U12"/>
    <mergeCell ref="H11:R12"/>
    <mergeCell ref="C10:U10"/>
    <mergeCell ref="U13:U16"/>
    <mergeCell ref="T15:T16"/>
    <mergeCell ref="S15:S16"/>
    <mergeCell ref="S13:T13"/>
    <mergeCell ref="C11:C16"/>
    <mergeCell ref="H13:I14"/>
    <mergeCell ref="E11:E16"/>
    <mergeCell ref="F11:F16"/>
    <mergeCell ref="D11:D16"/>
    <mergeCell ref="G11:G16"/>
  </mergeCells>
  <dataValidations count="7">
    <dataValidation type="list" allowBlank="1" showErrorMessage="1" sqref="G17:G56" xr:uid="{00000000-0002-0000-0200-000000000000}">
      <formula1>$AE$17:$AE$18</formula1>
    </dataValidation>
    <dataValidation type="list" allowBlank="1" showErrorMessage="1" sqref="I17:J56 N17:N56 V17:V56" xr:uid="{00000000-0002-0000-0200-000001000000}">
      <formula1>$AB$23:$AB$24</formula1>
    </dataValidation>
    <dataValidation type="list" allowBlank="1" showErrorMessage="1" sqref="M17:M56 Q17:Q56" xr:uid="{00000000-0002-0000-0200-000002000000}">
      <formula1>$AB$27:$AB$28</formula1>
    </dataValidation>
    <dataValidation type="list" allowBlank="1" showErrorMessage="1" sqref="K17:K56" xr:uid="{00000000-0002-0000-0200-000004000000}">
      <formula1>$AB$36:$AB$51</formula1>
    </dataValidation>
    <dataValidation type="list" allowBlank="1" showErrorMessage="1" sqref="S17:T56" xr:uid="{00000000-0002-0000-0200-000005000000}">
      <formula1>$AC$17:$AC$19</formula1>
    </dataValidation>
    <dataValidation type="list" allowBlank="1" showErrorMessage="1" sqref="O17:O56" xr:uid="{00000000-0002-0000-0200-000006000000}">
      <formula1>$AC$36:$AC$38</formula1>
    </dataValidation>
    <dataValidation type="list" allowBlank="1" showErrorMessage="1" sqref="H17:H56" xr:uid="{EA9D3048-47F3-4DDA-A38F-D18BFB0A4BDE}">
      <formula1>$Z$16:$Z$20</formula1>
    </dataValidation>
  </dataValidations>
  <printOptions horizontalCentered="1"/>
  <pageMargins left="0.39370078740157483" right="0.19685039370078741" top="0.19685039370078741" bottom="0.19685039370078741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ORGANIZADOR</vt:lpstr>
      <vt:lpstr>RESUMEN EXAMEN</vt:lpstr>
      <vt:lpstr>COMPLETAR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Nikko</dc:creator>
  <cp:lastModifiedBy>Passicot</cp:lastModifiedBy>
  <dcterms:created xsi:type="dcterms:W3CDTF">2020-02-13T21:07:06Z</dcterms:created>
  <dcterms:modified xsi:type="dcterms:W3CDTF">2022-06-27T23:47:06Z</dcterms:modified>
</cp:coreProperties>
</file>