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ssicot\Documents\KENDO\ASOCIACION CORRENTINA DE KENDO-GESTION 2022-2023\SEMINARIO NACIONALDE KENDO-CORRIENTES 2023\"/>
    </mc:Choice>
  </mc:AlternateContent>
  <xr:revisionPtr revIDLastSave="0" documentId="8_{B65C80DC-9164-4458-877A-C5E6D8B9D21F}" xr6:coauthVersionLast="47" xr6:coauthVersionMax="47" xr10:uidLastSave="{00000000-0000-0000-0000-000000000000}"/>
  <workbookProtection workbookAlgorithmName="SHA-512" workbookHashValue="3C03cx1OHY9qqWx2FcB+2W2C+ACQRcSM16JzXk/7alkra0a+GF2azs3JvKHUrTFopFvdpbV3zo6pM/1vm03Bfg==" workbookSaltValue="3Cir0/Ymig/zLKZwClKf9w==" workbookSpinCount="100000" lockStructure="1"/>
  <bookViews>
    <workbookView xWindow="-120" yWindow="-120" windowWidth="20730" windowHeight="11310" xr2:uid="{ADDE920D-18F3-41D8-9F36-6F8A85583782}"/>
  </bookViews>
  <sheets>
    <sheet name="1-Formulario Exámenes" sheetId="1" r:id="rId1"/>
    <sheet name="2-Formulario Reservas" sheetId="2" r:id="rId2"/>
    <sheet name="3-Resumen Exámenes" sheetId="3" r:id="rId3"/>
    <sheet name="4-Resumen Final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1" i="2" l="1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I6" i="2" s="1"/>
  <c r="D4" i="2"/>
  <c r="E6" i="2"/>
  <c r="G11" i="4" s="1"/>
  <c r="C12" i="2"/>
  <c r="L12" i="2" s="1"/>
  <c r="F6" i="2"/>
  <c r="G12" i="4" s="1"/>
  <c r="G6" i="2"/>
  <c r="G13" i="4" s="1"/>
  <c r="H6" i="2"/>
  <c r="G14" i="4" s="1"/>
  <c r="K6" i="2"/>
  <c r="G16" i="4" s="1"/>
  <c r="D6" i="2"/>
  <c r="G10" i="4" s="1"/>
  <c r="K5" i="1"/>
  <c r="G5" i="3" s="1"/>
  <c r="D5" i="2"/>
  <c r="E17" i="3"/>
  <c r="K17" i="3" s="1"/>
  <c r="E18" i="3"/>
  <c r="K18" i="3" s="1"/>
  <c r="G14" i="3"/>
  <c r="G15" i="3"/>
  <c r="G16" i="3"/>
  <c r="G13" i="3"/>
  <c r="E14" i="3"/>
  <c r="E15" i="3"/>
  <c r="E16" i="3"/>
  <c r="E13" i="3"/>
  <c r="C13" i="2"/>
  <c r="L13" i="2" s="1"/>
  <c r="C14" i="2"/>
  <c r="L14" i="2" s="1"/>
  <c r="C15" i="2"/>
  <c r="L15" i="2" s="1"/>
  <c r="C16" i="2"/>
  <c r="L16" i="2" s="1"/>
  <c r="C17" i="2"/>
  <c r="L17" i="2" s="1"/>
  <c r="C18" i="2"/>
  <c r="L18" i="2" s="1"/>
  <c r="C19" i="2"/>
  <c r="L19" i="2" s="1"/>
  <c r="C20" i="2"/>
  <c r="L20" i="2" s="1"/>
  <c r="C21" i="2"/>
  <c r="L21" i="2" s="1"/>
  <c r="C22" i="2"/>
  <c r="L22" i="2" s="1"/>
  <c r="C23" i="2"/>
  <c r="L23" i="2" s="1"/>
  <c r="C24" i="2"/>
  <c r="L24" i="2" s="1"/>
  <c r="C25" i="2"/>
  <c r="L25" i="2" s="1"/>
  <c r="C26" i="2"/>
  <c r="L26" i="2" s="1"/>
  <c r="C27" i="2"/>
  <c r="L27" i="2" s="1"/>
  <c r="C28" i="2"/>
  <c r="L28" i="2" s="1"/>
  <c r="C29" i="2"/>
  <c r="L29" i="2" s="1"/>
  <c r="C30" i="2"/>
  <c r="L30" i="2" s="1"/>
  <c r="C31" i="2"/>
  <c r="L31" i="2" s="1"/>
  <c r="C32" i="2"/>
  <c r="L32" i="2" s="1"/>
  <c r="C33" i="2"/>
  <c r="L33" i="2" s="1"/>
  <c r="C34" i="2"/>
  <c r="L34" i="2" s="1"/>
  <c r="C35" i="2"/>
  <c r="L35" i="2" s="1"/>
  <c r="C36" i="2"/>
  <c r="L36" i="2" s="1"/>
  <c r="C37" i="2"/>
  <c r="L37" i="2" s="1"/>
  <c r="C38" i="2"/>
  <c r="L38" i="2" s="1"/>
  <c r="C39" i="2"/>
  <c r="L39" i="2" s="1"/>
  <c r="C40" i="2"/>
  <c r="L40" i="2" s="1"/>
  <c r="C41" i="2"/>
  <c r="L41" i="2" s="1"/>
  <c r="G15" i="4" l="1"/>
  <c r="L6" i="2"/>
  <c r="G9" i="4" s="1"/>
  <c r="G5" i="4"/>
  <c r="K14" i="3"/>
  <c r="K16" i="3"/>
  <c r="K13" i="3"/>
  <c r="K15" i="3"/>
  <c r="G19" i="3"/>
  <c r="E19" i="3"/>
  <c r="K19" i="3" l="1"/>
  <c r="G8" i="3" s="1"/>
  <c r="G7" i="4" s="1"/>
  <c r="G18" i="4" s="1"/>
</calcChain>
</file>

<file path=xl/sharedStrings.xml><?xml version="1.0" encoding="utf-8"?>
<sst xmlns="http://schemas.openxmlformats.org/spreadsheetml/2006/main" count="91" uniqueCount="77">
  <si>
    <t>APELLIDO Y NOMBRE</t>
  </si>
  <si>
    <t>GRADO ACTUAL</t>
  </si>
  <si>
    <t>AÑO</t>
  </si>
  <si>
    <t>SEXO</t>
  </si>
  <si>
    <t>KENDO</t>
  </si>
  <si>
    <t>IAIDO</t>
  </si>
  <si>
    <t>EXAMEN</t>
  </si>
  <si>
    <t>COMPLETO como figura en documento</t>
  </si>
  <si>
    <t>NACIMIENTO</t>
  </si>
  <si>
    <t>(M/F)</t>
  </si>
  <si>
    <t>GRADO</t>
  </si>
  <si>
    <t>FECHA</t>
  </si>
  <si>
    <t>DIPLOMA</t>
  </si>
  <si>
    <t>(AAAA)</t>
  </si>
  <si>
    <t>Si es "SIN GRADO",</t>
  </si>
  <si>
    <t>Insertar grado del</t>
  </si>
  <si>
    <t>(Para registro en certificados)</t>
  </si>
  <si>
    <t>dejar en blanco.</t>
  </si>
  <si>
    <t>examen para inscribir</t>
  </si>
  <si>
    <t>Formulario de inscripción</t>
  </si>
  <si>
    <t>Exámenes</t>
  </si>
  <si>
    <t>Formulario de reservas</t>
  </si>
  <si>
    <t>Albergue</t>
  </si>
  <si>
    <t>Seminario</t>
  </si>
  <si>
    <t>Subtotal</t>
  </si>
  <si>
    <t>Sayonara party</t>
  </si>
  <si>
    <t>Almuerzo
Día 3</t>
  </si>
  <si>
    <t>Almuerzo
Día 1</t>
  </si>
  <si>
    <t>Almuerzo
Día 2</t>
  </si>
  <si>
    <t>Subtotales</t>
  </si>
  <si>
    <t>Seminario, albergue, almuerzos y despedida</t>
  </si>
  <si>
    <t>3º Kyu</t>
  </si>
  <si>
    <t>2º Kyu</t>
  </si>
  <si>
    <t>1º Kyu</t>
  </si>
  <si>
    <t>1º Dan</t>
  </si>
  <si>
    <t>2º Dan</t>
  </si>
  <si>
    <t>3º Dan</t>
  </si>
  <si>
    <t>Grado a rendir</t>
  </si>
  <si>
    <t>Unitario</t>
  </si>
  <si>
    <t>TOTALES</t>
  </si>
  <si>
    <t>X</t>
  </si>
  <si>
    <t>ASOCIACIÓN / DOJO:</t>
  </si>
  <si>
    <t>Total a abonar (AR$):</t>
  </si>
  <si>
    <t>INSCRIPCIÓN - DERECHO DE EXÁMEN</t>
  </si>
  <si>
    <t>Subtotal Exámenes (AR$):</t>
  </si>
  <si>
    <t>Subtotal Reservas (AR$):</t>
  </si>
  <si>
    <t>Subtotal Seminario (AR$):</t>
  </si>
  <si>
    <t>Subtotal Almuerzos D1 (AR$):</t>
  </si>
  <si>
    <t>Subtotal Almuerzos D3 (AR$):</t>
  </si>
  <si>
    <t>Subtotal Almuerzos D2 (AR$):</t>
  </si>
  <si>
    <t>Subtotal Sayonara Party (AR$):</t>
  </si>
  <si>
    <t>TOTAL (AR$):</t>
  </si>
  <si>
    <t>Resumen de Exámenes</t>
  </si>
  <si>
    <t>Albergue:</t>
  </si>
  <si>
    <t>Resumen Final</t>
  </si>
  <si>
    <r>
      <t>Seleccionar asociación</t>
    </r>
    <r>
      <rPr>
        <sz val="11"/>
        <color rgb="FFFF5B5B"/>
        <rFont val="Calibri"/>
        <family val="2"/>
        <scheme val="minor"/>
      </rPr>
      <t xml:space="preserve"> ↑</t>
    </r>
  </si>
  <si>
    <t>Almuerzo vegetariano</t>
  </si>
  <si>
    <t>25, 26 y 27 de Mayo de 2023 - Corrientes, Corrientes.</t>
  </si>
  <si>
    <t>-</t>
  </si>
  <si>
    <t>Cantidad almuerzos</t>
  </si>
  <si>
    <t>Asoc. Correntina (ACK)</t>
  </si>
  <si>
    <t>Asoc. DaiShinKai (DSK)</t>
  </si>
  <si>
    <t>Asoc. Esg. Japonesa Rosario</t>
  </si>
  <si>
    <t>Asoc. Jikishinkan</t>
  </si>
  <si>
    <t>Asoc. ShinSenKai (SSK)</t>
  </si>
  <si>
    <t>Asoc. Katsumoto</t>
  </si>
  <si>
    <t>Asoc. Kendo Neuquén</t>
  </si>
  <si>
    <t>Asoc. Kenmukan</t>
  </si>
  <si>
    <t>Asoc. Yoshinkan</t>
  </si>
  <si>
    <t>ARAKI</t>
  </si>
  <si>
    <t>Bushido Dojo</t>
  </si>
  <si>
    <t>Kodenkai Dojo</t>
  </si>
  <si>
    <t>Nichia-COA</t>
  </si>
  <si>
    <t>Kumakai</t>
  </si>
  <si>
    <t>Seibu</t>
  </si>
  <si>
    <t>Federación Chaqueña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</si>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</sst>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yy;@"/>
    <numFmt numFmtId="165" formatCode="[$-416]d\-mmm\-yy;@"/>
    <numFmt numFmtId="166" formatCode="_-[$$-2C0A]\ * #,##0.00_-;\-[$$-2C0A]\ * #,##0.00_-;_-[$$-2C0A]\ 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b/>
      <sz val="11"/>
      <color theme="3" tint="0.59999389629810485"/>
      <name val="Arial"/>
      <family val="2"/>
    </font>
    <font>
      <b/>
      <sz val="12"/>
      <color theme="3" tint="0.59999389629810485"/>
      <name val="Arial"/>
      <family val="2"/>
    </font>
    <font>
      <sz val="11"/>
      <color theme="3" tint="0.59999389629810485"/>
      <name val="Arial"/>
      <family val="2"/>
    </font>
    <font>
      <b/>
      <sz val="11"/>
      <color theme="3" tint="0.59999389629810485"/>
      <name val="Arial Narrow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8"/>
      <color theme="1"/>
      <name val="Arial"/>
      <family val="2"/>
    </font>
    <font>
      <b/>
      <sz val="20"/>
      <color theme="1"/>
      <name val="Arial"/>
      <family val="2"/>
    </font>
    <font>
      <b/>
      <sz val="22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sz val="14"/>
      <color theme="0"/>
      <name val="Arial"/>
      <family val="2"/>
    </font>
    <font>
      <sz val="9"/>
      <color theme="1"/>
      <name val="Arial"/>
      <family val="2"/>
    </font>
    <font>
      <sz val="11"/>
      <color rgb="FFFF5B5B"/>
      <name val="Calibri"/>
      <family val="2"/>
      <scheme val="minor"/>
    </font>
    <font>
      <sz val="10"/>
      <color rgb="FFFF5B5B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2"/>
      </right>
      <top/>
      <bottom/>
      <diagonal/>
    </border>
    <border>
      <left style="thin">
        <color theme="2"/>
      </left>
      <right style="thin">
        <color theme="2"/>
      </right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 style="thin">
        <color theme="2"/>
      </left>
      <right/>
      <top style="thin">
        <color theme="2"/>
      </top>
      <bottom/>
      <diagonal/>
    </border>
    <border>
      <left/>
      <right style="thin">
        <color theme="2"/>
      </right>
      <top style="thin">
        <color theme="2"/>
      </top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theme="2"/>
      </right>
      <top style="thin">
        <color indexed="64"/>
      </top>
      <bottom/>
      <diagonal/>
    </border>
    <border>
      <left style="thin">
        <color theme="2"/>
      </left>
      <right style="thin">
        <color theme="2"/>
      </right>
      <top style="thin">
        <color indexed="64"/>
      </top>
      <bottom/>
      <diagonal/>
    </border>
    <border>
      <left style="thin">
        <color theme="2"/>
      </left>
      <right/>
      <top style="thin">
        <color indexed="64"/>
      </top>
      <bottom style="thin">
        <color theme="2"/>
      </bottom>
      <diagonal/>
    </border>
    <border>
      <left/>
      <right/>
      <top style="thin">
        <color indexed="64"/>
      </top>
      <bottom style="thin">
        <color theme="2"/>
      </bottom>
      <diagonal/>
    </border>
    <border>
      <left/>
      <right style="thin">
        <color theme="2"/>
      </right>
      <top style="thin">
        <color indexed="64"/>
      </top>
      <bottom style="thin">
        <color theme="2"/>
      </bottom>
      <diagonal/>
    </border>
    <border>
      <left style="thin">
        <color theme="2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theme="2"/>
      </bottom>
      <diagonal/>
    </border>
    <border>
      <left style="thin">
        <color theme="2"/>
      </left>
      <right style="thin">
        <color indexed="64"/>
      </right>
      <top style="thin">
        <color theme="2"/>
      </top>
      <bottom style="thin">
        <color theme="2"/>
      </bottom>
      <diagonal/>
    </border>
    <border>
      <left/>
      <right style="thin">
        <color indexed="64"/>
      </right>
      <top style="thin">
        <color theme="2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2"/>
      </right>
      <top/>
      <bottom style="thin">
        <color indexed="64"/>
      </bottom>
      <diagonal/>
    </border>
    <border>
      <left style="thin">
        <color theme="2"/>
      </left>
      <right style="thin">
        <color theme="2"/>
      </right>
      <top/>
      <bottom style="thin">
        <color indexed="64"/>
      </bottom>
      <diagonal/>
    </border>
    <border>
      <left style="thin">
        <color theme="2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1">
    <xf numFmtId="0" fontId="0" fillId="0" borderId="0" xfId="0"/>
    <xf numFmtId="49" fontId="9" fillId="0" borderId="4" xfId="0" applyNumberFormat="1" applyFont="1" applyBorder="1" applyAlignment="1" applyProtection="1">
      <alignment horizontal="left" vertical="center" indent="1"/>
      <protection locked="0"/>
    </xf>
    <xf numFmtId="1" fontId="9" fillId="0" borderId="4" xfId="0" applyNumberFormat="1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164" fontId="9" fillId="0" borderId="4" xfId="0" applyNumberFormat="1" applyFont="1" applyBorder="1" applyAlignment="1" applyProtection="1">
      <alignment horizontal="center" vertical="center"/>
      <protection locked="0"/>
    </xf>
    <xf numFmtId="165" fontId="9" fillId="0" borderId="4" xfId="0" applyNumberFormat="1" applyFont="1" applyBorder="1" applyAlignment="1" applyProtection="1">
      <alignment horizontal="center" vertical="center"/>
      <protection locked="0"/>
    </xf>
    <xf numFmtId="49" fontId="9" fillId="0" borderId="5" xfId="0" applyNumberFormat="1" applyFont="1" applyBorder="1" applyAlignment="1" applyProtection="1">
      <alignment horizontal="left" vertical="center" indent="1"/>
      <protection locked="0"/>
    </xf>
    <xf numFmtId="1" fontId="9" fillId="0" borderId="5" xfId="0" applyNumberFormat="1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164" fontId="9" fillId="0" borderId="5" xfId="0" applyNumberFormat="1" applyFont="1" applyBorder="1" applyAlignment="1" applyProtection="1">
      <alignment horizontal="center" vertical="center"/>
      <protection locked="0"/>
    </xf>
    <xf numFmtId="165" fontId="9" fillId="0" borderId="5" xfId="0" applyNumberFormat="1" applyFont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vertical="center"/>
    </xf>
    <xf numFmtId="0" fontId="4" fillId="2" borderId="28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11" fillId="0" borderId="0" xfId="0" applyFont="1"/>
    <xf numFmtId="0" fontId="11" fillId="0" borderId="4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66" fontId="0" fillId="0" borderId="4" xfId="0" applyNumberFormat="1" applyBorder="1" applyAlignment="1">
      <alignment horizontal="center" vertical="center"/>
    </xf>
    <xf numFmtId="0" fontId="1" fillId="2" borderId="9" xfId="0" applyFont="1" applyFill="1" applyBorder="1"/>
    <xf numFmtId="0" fontId="15" fillId="0" borderId="0" xfId="0" applyFont="1" applyAlignment="1">
      <alignment vertical="center"/>
    </xf>
    <xf numFmtId="0" fontId="16" fillId="0" borderId="0" xfId="0" applyFont="1" applyAlignment="1">
      <alignment vertical="top"/>
    </xf>
    <xf numFmtId="166" fontId="7" fillId="2" borderId="32" xfId="0" applyNumberFormat="1" applyFont="1" applyFill="1" applyBorder="1" applyAlignment="1">
      <alignment horizontal="center" vertical="center"/>
    </xf>
    <xf numFmtId="0" fontId="17" fillId="0" borderId="0" xfId="0" applyFont="1"/>
    <xf numFmtId="0" fontId="1" fillId="0" borderId="0" xfId="0" applyFont="1"/>
    <xf numFmtId="0" fontId="17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166" fontId="1" fillId="0" borderId="0" xfId="0" applyNumberFormat="1" applyFont="1"/>
    <xf numFmtId="0" fontId="11" fillId="0" borderId="0" xfId="0" applyFont="1" applyAlignment="1">
      <alignment vertical="center"/>
    </xf>
    <xf numFmtId="0" fontId="18" fillId="2" borderId="9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2" borderId="33" xfId="0" applyFont="1" applyFill="1" applyBorder="1" applyAlignment="1">
      <alignment horizontal="center" vertical="top"/>
    </xf>
    <xf numFmtId="0" fontId="5" fillId="2" borderId="31" xfId="0" applyFont="1" applyFill="1" applyBorder="1" applyAlignment="1">
      <alignment horizontal="center" vertical="top"/>
    </xf>
    <xf numFmtId="0" fontId="8" fillId="2" borderId="33" xfId="0" applyFont="1" applyFill="1" applyBorder="1" applyAlignment="1">
      <alignment horizontal="center" vertical="top"/>
    </xf>
    <xf numFmtId="0" fontId="8" fillId="2" borderId="34" xfId="0" applyFont="1" applyFill="1" applyBorder="1" applyAlignment="1">
      <alignment horizontal="center" vertical="top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/>
    </xf>
    <xf numFmtId="0" fontId="7" fillId="2" borderId="16" xfId="0" applyFont="1" applyFill="1" applyBorder="1"/>
    <xf numFmtId="0" fontId="8" fillId="2" borderId="15" xfId="0" applyFont="1" applyFill="1" applyBorder="1" applyAlignment="1">
      <alignment horizontal="center"/>
    </xf>
    <xf numFmtId="0" fontId="8" fillId="2" borderId="29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0" fontId="10" fillId="3" borderId="2" xfId="0" applyFont="1" applyFill="1" applyBorder="1" applyAlignment="1" applyProtection="1">
      <alignment horizontal="center" vertical="center"/>
      <protection locked="0"/>
    </xf>
    <xf numFmtId="0" fontId="10" fillId="3" borderId="3" xfId="0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1" fillId="0" borderId="2" xfId="0" applyFont="1" applyBorder="1" applyAlignment="1">
      <alignment horizontal="center" vertical="top"/>
    </xf>
    <xf numFmtId="0" fontId="10" fillId="3" borderId="1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166" fontId="17" fillId="0" borderId="4" xfId="0" applyNumberFormat="1" applyFont="1" applyBorder="1"/>
    <xf numFmtId="0" fontId="12" fillId="0" borderId="7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7" xfId="0" applyFont="1" applyBorder="1"/>
    <xf numFmtId="166" fontId="12" fillId="0" borderId="7" xfId="0" applyNumberFormat="1" applyFont="1" applyBorder="1"/>
    <xf numFmtId="0" fontId="12" fillId="0" borderId="7" xfId="0" applyFont="1" applyBorder="1"/>
    <xf numFmtId="0" fontId="14" fillId="0" borderId="18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166" fontId="10" fillId="3" borderId="1" xfId="0" applyNumberFormat="1" applyFont="1" applyFill="1" applyBorder="1" applyAlignment="1">
      <alignment horizontal="center" vertical="center"/>
    </xf>
    <xf numFmtId="166" fontId="11" fillId="0" borderId="0" xfId="0" quotePrefix="1" applyNumberFormat="1" applyFont="1" applyAlignment="1">
      <alignment vertical="center"/>
    </xf>
    <xf numFmtId="166" fontId="11" fillId="0" borderId="0" xfId="0" applyNumberFormat="1" applyFont="1" applyAlignment="1">
      <alignment vertical="center"/>
    </xf>
    <xf numFmtId="166" fontId="10" fillId="3" borderId="2" xfId="0" applyNumberFormat="1" applyFont="1" applyFill="1" applyBorder="1" applyAlignment="1">
      <alignment horizontal="center" vertical="center"/>
    </xf>
    <xf numFmtId="166" fontId="10" fillId="3" borderId="3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166" fontId="11" fillId="0" borderId="7" xfId="0" applyNumberFormat="1" applyFont="1" applyBorder="1" applyAlignment="1">
      <alignment vertical="center"/>
    </xf>
    <xf numFmtId="0" fontId="11" fillId="0" borderId="0" xfId="0" quotePrefix="1" applyFont="1" applyAlignment="1">
      <alignment horizontal="right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5B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773879</xdr:colOff>
      <xdr:row>0</xdr:row>
      <xdr:rowOff>171825</xdr:rowOff>
    </xdr:from>
    <xdr:to>
      <xdr:col>2</xdr:col>
      <xdr:colOff>2237441</xdr:colOff>
      <xdr:row>5</xdr:row>
      <xdr:rowOff>205442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DF36EC9-BF4E-EB49-C773-5ECC166EDA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8079" y="171825"/>
          <a:ext cx="1463562" cy="17608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773879</xdr:colOff>
      <xdr:row>0</xdr:row>
      <xdr:rowOff>171825</xdr:rowOff>
    </xdr:from>
    <xdr:to>
      <xdr:col>2</xdr:col>
      <xdr:colOff>2237441</xdr:colOff>
      <xdr:row>5</xdr:row>
      <xdr:rowOff>205442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5FEFC63-7C1B-4DFF-AB8A-6313BC3B85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5379" y="171825"/>
          <a:ext cx="1463562" cy="17671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215900</xdr:colOff>
      <xdr:row>0</xdr:row>
      <xdr:rowOff>165100</xdr:rowOff>
    </xdr:from>
    <xdr:to>
      <xdr:col>7</xdr:col>
      <xdr:colOff>739662</xdr:colOff>
      <xdr:row>1</xdr:row>
      <xdr:rowOff>592417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E38DB7-B960-42BB-8CB7-4A3D156C94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54700" y="165100"/>
          <a:ext cx="1463562" cy="17608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279400</xdr:colOff>
      <xdr:row>0</xdr:row>
      <xdr:rowOff>165100</xdr:rowOff>
    </xdr:from>
    <xdr:to>
      <xdr:col>7</xdr:col>
      <xdr:colOff>739662</xdr:colOff>
      <xdr:row>1</xdr:row>
      <xdr:rowOff>567017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A49DA8D-4438-40E9-9A2D-F214D08D7E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25800" y="165100"/>
          <a:ext cx="1463562" cy="17608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C7F32-9CE0-4F46-B2CB-6D12052C6016}">
  <sheetPr codeName="Hoja2">
    <pageSetUpPr fitToPage="1"/>
  </sheetPr>
  <dimension ref="A1:XFD42"/>
  <sheetViews>
    <sheetView showGridLines="0" tabSelected="1" zoomScale="75" zoomScaleNormal="75" workbookViewId="0">
      <selection activeCell="D5" sqref="D5:I5"/>
    </sheetView>
  </sheetViews>
  <sheetFormatPr baseColWidth="10" defaultColWidth="0" defaultRowHeight="15" zeroHeight="1" x14ac:dyDescent="0.25"/>
  <cols>
    <col min="1" max="2" width="4.28515625" customWidth="1"/>
    <col min="3" max="3" width="45.85546875" customWidth="1"/>
    <col min="4" max="4" width="15.7109375" bestFit="1" customWidth="1"/>
    <col min="5" max="13" width="12.140625" customWidth="1"/>
    <col min="14" max="14" width="4.28515625" customWidth="1"/>
    <col min="15" max="16378" width="11.42578125" hidden="1"/>
    <col min="16379" max="16379" width="6.42578125" hidden="1" customWidth="1"/>
    <col min="16380" max="16380" width="6.7109375" hidden="1" customWidth="1"/>
    <col min="16381" max="16381" width="6.5703125" hidden="1" customWidth="1"/>
    <col min="16382" max="16383" width="8.5703125" hidden="1" customWidth="1"/>
    <col min="16384" max="16384" width="12.85546875" hidden="1" customWidth="1"/>
  </cols>
  <sheetData>
    <row r="1" spans="2:13 16384:16384" ht="40.5" customHeight="1" x14ac:dyDescent="0.25">
      <c r="XFD1" s="42" t="s">
        <v>60</v>
      </c>
    </row>
    <row r="2" spans="2:13 16384:16384" ht="26.25" customHeight="1" x14ac:dyDescent="0.25">
      <c r="D2" s="68" t="s">
        <v>19</v>
      </c>
      <c r="E2" s="68"/>
      <c r="F2" s="68"/>
      <c r="G2" s="68"/>
      <c r="H2" s="68"/>
      <c r="I2" s="68"/>
      <c r="XFD2" s="42" t="s">
        <v>61</v>
      </c>
    </row>
    <row r="3" spans="2:13 16384:16384" ht="26.25" customHeight="1" x14ac:dyDescent="0.25">
      <c r="D3" s="67" t="s">
        <v>20</v>
      </c>
      <c r="E3" s="67"/>
      <c r="F3" s="67"/>
      <c r="G3" s="67"/>
      <c r="H3" s="67"/>
      <c r="I3" s="67"/>
      <c r="XFD3" s="42" t="s">
        <v>62</v>
      </c>
    </row>
    <row r="4" spans="2:13 16384:16384" ht="17.25" customHeight="1" x14ac:dyDescent="0.25">
      <c r="D4" s="69" t="s">
        <v>57</v>
      </c>
      <c r="E4" s="69"/>
      <c r="F4" s="69"/>
      <c r="G4" s="69"/>
      <c r="H4" s="69"/>
      <c r="I4" s="69"/>
      <c r="XFD4" s="42" t="s">
        <v>63</v>
      </c>
    </row>
    <row r="5" spans="2:13 16384:16384" ht="26.25" customHeight="1" x14ac:dyDescent="0.25">
      <c r="D5" s="64"/>
      <c r="E5" s="65"/>
      <c r="F5" s="65"/>
      <c r="G5" s="65"/>
      <c r="H5" s="65"/>
      <c r="I5" s="66"/>
      <c r="K5" s="36">
        <f>D5</f>
        <v>0</v>
      </c>
      <c r="XFD5" s="42" t="s">
        <v>64</v>
      </c>
    </row>
    <row r="6" spans="2:13 16384:16384" ht="26.25" customHeight="1" x14ac:dyDescent="0.25">
      <c r="D6" s="78" t="s">
        <v>55</v>
      </c>
      <c r="E6" s="78"/>
      <c r="F6" s="78"/>
      <c r="G6" s="78"/>
      <c r="H6" s="78"/>
      <c r="I6" s="78"/>
      <c r="XFD6" s="42" t="s">
        <v>65</v>
      </c>
    </row>
    <row r="7" spans="2:13 16384:16384" ht="17.25" customHeight="1" x14ac:dyDescent="0.25">
      <c r="B7" s="74" t="s">
        <v>0</v>
      </c>
      <c r="C7" s="75"/>
      <c r="D7" s="15"/>
      <c r="E7" s="16"/>
      <c r="F7" s="58" t="s">
        <v>1</v>
      </c>
      <c r="G7" s="59"/>
      <c r="H7" s="59"/>
      <c r="I7" s="59"/>
      <c r="J7" s="59"/>
      <c r="K7" s="60"/>
      <c r="L7" s="47" t="s">
        <v>6</v>
      </c>
      <c r="M7" s="48"/>
      <c r="XFD7" s="42" t="s">
        <v>66</v>
      </c>
    </row>
    <row r="8" spans="2:13 16384:16384" ht="17.25" customHeight="1" x14ac:dyDescent="0.25">
      <c r="B8" s="76"/>
      <c r="C8" s="77"/>
      <c r="D8" s="11" t="s">
        <v>2</v>
      </c>
      <c r="E8" s="11" t="s">
        <v>3</v>
      </c>
      <c r="F8" s="61" t="s">
        <v>4</v>
      </c>
      <c r="G8" s="62"/>
      <c r="H8" s="63"/>
      <c r="I8" s="61" t="s">
        <v>5</v>
      </c>
      <c r="J8" s="62"/>
      <c r="K8" s="63"/>
      <c r="L8" s="49"/>
      <c r="M8" s="50"/>
      <c r="XFD8" s="42" t="s">
        <v>67</v>
      </c>
    </row>
    <row r="9" spans="2:13 16384:16384" ht="17.25" customHeight="1" x14ac:dyDescent="0.25">
      <c r="B9" s="72" t="s">
        <v>7</v>
      </c>
      <c r="C9" s="73"/>
      <c r="D9" s="11" t="s">
        <v>8</v>
      </c>
      <c r="E9" s="12"/>
      <c r="F9" s="51" t="s">
        <v>10</v>
      </c>
      <c r="G9" s="14" t="s">
        <v>11</v>
      </c>
      <c r="H9" s="14" t="s">
        <v>12</v>
      </c>
      <c r="I9" s="51" t="s">
        <v>10</v>
      </c>
      <c r="J9" s="14" t="s">
        <v>11</v>
      </c>
      <c r="K9" s="14" t="s">
        <v>12</v>
      </c>
      <c r="L9" s="14" t="s">
        <v>4</v>
      </c>
      <c r="M9" s="17" t="s">
        <v>5</v>
      </c>
      <c r="XFD9" s="42" t="s">
        <v>68</v>
      </c>
    </row>
    <row r="10" spans="2:13 16384:16384" ht="17.25" customHeight="1" x14ac:dyDescent="0.3">
      <c r="B10" s="72"/>
      <c r="C10" s="73"/>
      <c r="D10" s="12"/>
      <c r="E10" s="13"/>
      <c r="F10" s="52"/>
      <c r="G10" s="54" t="s">
        <v>14</v>
      </c>
      <c r="H10" s="55"/>
      <c r="I10" s="52"/>
      <c r="J10" s="54" t="s">
        <v>14</v>
      </c>
      <c r="K10" s="55"/>
      <c r="L10" s="56" t="s">
        <v>15</v>
      </c>
      <c r="M10" s="57"/>
      <c r="XFD10" s="42" t="s">
        <v>69</v>
      </c>
    </row>
    <row r="11" spans="2:13 16384:16384" ht="17.25" customHeight="1" x14ac:dyDescent="0.25">
      <c r="B11" s="70" t="s">
        <v>16</v>
      </c>
      <c r="C11" s="71"/>
      <c r="D11" s="18" t="s">
        <v>13</v>
      </c>
      <c r="E11" s="18" t="s">
        <v>9</v>
      </c>
      <c r="F11" s="53"/>
      <c r="G11" s="43" t="s">
        <v>17</v>
      </c>
      <c r="H11" s="44"/>
      <c r="I11" s="53"/>
      <c r="J11" s="43" t="s">
        <v>17</v>
      </c>
      <c r="K11" s="44"/>
      <c r="L11" s="45" t="s">
        <v>18</v>
      </c>
      <c r="M11" s="46"/>
      <c r="XFD11" s="42" t="s">
        <v>70</v>
      </c>
    </row>
    <row r="12" spans="2:13 16384:16384" ht="18.75" customHeight="1" x14ac:dyDescent="0.25">
      <c r="B12" s="19">
        <v>1</v>
      </c>
      <c r="C12" s="6"/>
      <c r="D12" s="7"/>
      <c r="E12" s="8"/>
      <c r="F12" s="8"/>
      <c r="G12" s="9"/>
      <c r="H12" s="10"/>
      <c r="I12" s="8"/>
      <c r="J12" s="9"/>
      <c r="K12" s="10"/>
      <c r="L12" s="8"/>
      <c r="M12" s="8"/>
      <c r="XFD12" s="42" t="s">
        <v>71</v>
      </c>
    </row>
    <row r="13" spans="2:13 16384:16384" ht="18.75" customHeight="1" x14ac:dyDescent="0.25">
      <c r="B13" s="20">
        <v>2</v>
      </c>
      <c r="C13" s="1"/>
      <c r="D13" s="2"/>
      <c r="E13" s="3"/>
      <c r="F13" s="3"/>
      <c r="G13" s="4"/>
      <c r="H13" s="5"/>
      <c r="I13" s="3"/>
      <c r="J13" s="4"/>
      <c r="K13" s="5"/>
      <c r="L13" s="3"/>
      <c r="M13" s="3"/>
      <c r="XFD13" s="42" t="s">
        <v>72</v>
      </c>
    </row>
    <row r="14" spans="2:13 16384:16384" ht="18.75" customHeight="1" x14ac:dyDescent="0.25">
      <c r="B14" s="20">
        <v>3</v>
      </c>
      <c r="C14" s="1"/>
      <c r="D14" s="2"/>
      <c r="E14" s="3"/>
      <c r="F14" s="3"/>
      <c r="G14" s="4"/>
      <c r="H14" s="5"/>
      <c r="I14" s="3"/>
      <c r="J14" s="4"/>
      <c r="K14" s="5"/>
      <c r="L14" s="3"/>
      <c r="M14" s="3"/>
      <c r="XFD14" s="42" t="s">
        <v>73</v>
      </c>
    </row>
    <row r="15" spans="2:13 16384:16384" ht="18.75" customHeight="1" x14ac:dyDescent="0.25">
      <c r="B15" s="20">
        <v>4</v>
      </c>
      <c r="C15" s="1"/>
      <c r="D15" s="2"/>
      <c r="E15" s="3"/>
      <c r="F15" s="3"/>
      <c r="G15" s="4"/>
      <c r="H15" s="5"/>
      <c r="I15" s="3"/>
      <c r="J15" s="4"/>
      <c r="K15" s="5"/>
      <c r="L15" s="3"/>
      <c r="M15" s="3"/>
      <c r="XFD15" s="42" t="s">
        <v>74</v>
      </c>
    </row>
    <row r="16" spans="2:13 16384:16384" ht="18.75" customHeight="1" x14ac:dyDescent="0.25">
      <c r="B16" s="20">
        <v>5</v>
      </c>
      <c r="C16" s="1"/>
      <c r="D16" s="2"/>
      <c r="E16" s="3"/>
      <c r="F16" s="3"/>
      <c r="G16" s="4"/>
      <c r="H16" s="5"/>
      <c r="I16" s="3"/>
      <c r="J16" s="4"/>
      <c r="K16" s="5"/>
      <c r="L16" s="3"/>
      <c r="M16" s="3"/>
      <c r="XFD16" s="42" t="s">
        <v>75</v>
      </c>
    </row>
    <row r="17" spans="2:13 16384:16384" ht="18.75" customHeight="1" x14ac:dyDescent="0.25">
      <c r="B17" s="20">
        <v>6</v>
      </c>
      <c r="C17" s="1"/>
      <c r="D17" s="2"/>
      <c r="E17" s="3"/>
      <c r="F17" s="3"/>
      <c r="G17" s="4"/>
      <c r="H17" s="5"/>
      <c r="I17" s="3"/>
      <c r="J17" s="4"/>
      <c r="K17" s="5"/>
      <c r="L17" s="3"/>
      <c r="M17" s="3"/>
      <c r="XFD17" s="42" t="s">
        <v>76</v>
      </c>
    </row>
    <row r="18" spans="2:13 16384:16384" ht="18.75" customHeight="1" x14ac:dyDescent="0.25">
      <c r="B18" s="20">
        <v>7</v>
      </c>
      <c r="C18" s="1"/>
      <c r="D18" s="2"/>
      <c r="E18" s="3"/>
      <c r="F18" s="3"/>
      <c r="G18" s="4"/>
      <c r="H18" s="5"/>
      <c r="I18" s="3"/>
      <c r="J18" s="4"/>
      <c r="K18" s="5"/>
      <c r="L18" s="3"/>
      <c r="M18" s="3"/>
    </row>
    <row r="19" spans="2:13 16384:16384" ht="18.75" customHeight="1" x14ac:dyDescent="0.25">
      <c r="B19" s="20">
        <v>8</v>
      </c>
      <c r="C19" s="1"/>
      <c r="D19" s="2"/>
      <c r="E19" s="3"/>
      <c r="F19" s="3"/>
      <c r="G19" s="4"/>
      <c r="H19" s="5"/>
      <c r="I19" s="3"/>
      <c r="J19" s="4"/>
      <c r="K19" s="5"/>
      <c r="L19" s="3"/>
      <c r="M19" s="3"/>
    </row>
    <row r="20" spans="2:13 16384:16384" ht="18.75" customHeight="1" x14ac:dyDescent="0.25">
      <c r="B20" s="20">
        <v>9</v>
      </c>
      <c r="C20" s="1"/>
      <c r="D20" s="2"/>
      <c r="E20" s="3"/>
      <c r="F20" s="3"/>
      <c r="G20" s="4"/>
      <c r="H20" s="5"/>
      <c r="I20" s="3"/>
      <c r="J20" s="4"/>
      <c r="K20" s="5"/>
      <c r="L20" s="3"/>
      <c r="M20" s="3"/>
    </row>
    <row r="21" spans="2:13 16384:16384" ht="18.75" customHeight="1" x14ac:dyDescent="0.25">
      <c r="B21" s="20">
        <v>10</v>
      </c>
      <c r="C21" s="1"/>
      <c r="D21" s="2"/>
      <c r="E21" s="3"/>
      <c r="F21" s="3"/>
      <c r="G21" s="4"/>
      <c r="H21" s="5"/>
      <c r="I21" s="3"/>
      <c r="J21" s="4"/>
      <c r="K21" s="5"/>
      <c r="L21" s="3"/>
      <c r="M21" s="3"/>
    </row>
    <row r="22" spans="2:13 16384:16384" ht="18.75" customHeight="1" x14ac:dyDescent="0.25">
      <c r="B22" s="20">
        <v>11</v>
      </c>
      <c r="C22" s="1"/>
      <c r="D22" s="2"/>
      <c r="E22" s="3"/>
      <c r="F22" s="3"/>
      <c r="G22" s="4"/>
      <c r="H22" s="5"/>
      <c r="I22" s="3"/>
      <c r="J22" s="4"/>
      <c r="K22" s="5"/>
      <c r="L22" s="3"/>
      <c r="M22" s="3"/>
    </row>
    <row r="23" spans="2:13 16384:16384" ht="18.75" customHeight="1" x14ac:dyDescent="0.25">
      <c r="B23" s="20">
        <v>12</v>
      </c>
      <c r="C23" s="1"/>
      <c r="D23" s="2"/>
      <c r="E23" s="3"/>
      <c r="F23" s="3"/>
      <c r="G23" s="4"/>
      <c r="H23" s="5"/>
      <c r="I23" s="3"/>
      <c r="J23" s="4"/>
      <c r="K23" s="5"/>
      <c r="L23" s="3"/>
      <c r="M23" s="3"/>
    </row>
    <row r="24" spans="2:13 16384:16384" ht="18.75" customHeight="1" x14ac:dyDescent="0.25">
      <c r="B24" s="20">
        <v>13</v>
      </c>
      <c r="C24" s="1"/>
      <c r="D24" s="2"/>
      <c r="E24" s="3"/>
      <c r="F24" s="3"/>
      <c r="G24" s="4"/>
      <c r="H24" s="5"/>
      <c r="I24" s="3"/>
      <c r="J24" s="4"/>
      <c r="K24" s="5"/>
      <c r="L24" s="3"/>
      <c r="M24" s="3"/>
    </row>
    <row r="25" spans="2:13 16384:16384" ht="18.75" customHeight="1" x14ac:dyDescent="0.25">
      <c r="B25" s="20">
        <v>14</v>
      </c>
      <c r="C25" s="1"/>
      <c r="D25" s="2"/>
      <c r="E25" s="3"/>
      <c r="F25" s="3"/>
      <c r="G25" s="4"/>
      <c r="H25" s="5"/>
      <c r="I25" s="3"/>
      <c r="J25" s="4"/>
      <c r="K25" s="5"/>
      <c r="L25" s="3"/>
      <c r="M25" s="3"/>
    </row>
    <row r="26" spans="2:13 16384:16384" ht="18.75" customHeight="1" x14ac:dyDescent="0.25">
      <c r="B26" s="20">
        <v>15</v>
      </c>
      <c r="C26" s="1"/>
      <c r="D26" s="2"/>
      <c r="E26" s="3"/>
      <c r="F26" s="3"/>
      <c r="G26" s="4"/>
      <c r="H26" s="5"/>
      <c r="I26" s="3"/>
      <c r="J26" s="4"/>
      <c r="K26" s="5"/>
      <c r="L26" s="3"/>
      <c r="M26" s="3"/>
    </row>
    <row r="27" spans="2:13 16384:16384" ht="18.75" customHeight="1" x14ac:dyDescent="0.25">
      <c r="B27" s="20">
        <v>16</v>
      </c>
      <c r="C27" s="1"/>
      <c r="D27" s="2"/>
      <c r="E27" s="3"/>
      <c r="F27" s="3"/>
      <c r="G27" s="4"/>
      <c r="H27" s="5"/>
      <c r="I27" s="3"/>
      <c r="J27" s="4"/>
      <c r="K27" s="5"/>
      <c r="L27" s="3"/>
      <c r="M27" s="3"/>
    </row>
    <row r="28" spans="2:13 16384:16384" ht="18.75" customHeight="1" x14ac:dyDescent="0.25">
      <c r="B28" s="20">
        <v>17</v>
      </c>
      <c r="C28" s="1"/>
      <c r="D28" s="2"/>
      <c r="E28" s="3"/>
      <c r="F28" s="3"/>
      <c r="G28" s="4"/>
      <c r="H28" s="5"/>
      <c r="I28" s="3"/>
      <c r="J28" s="4"/>
      <c r="K28" s="5"/>
      <c r="L28" s="3"/>
      <c r="M28" s="3"/>
    </row>
    <row r="29" spans="2:13 16384:16384" ht="18.75" customHeight="1" x14ac:dyDescent="0.25">
      <c r="B29" s="20">
        <v>18</v>
      </c>
      <c r="C29" s="1"/>
      <c r="D29" s="2"/>
      <c r="E29" s="3"/>
      <c r="F29" s="3"/>
      <c r="G29" s="4"/>
      <c r="H29" s="5"/>
      <c r="I29" s="3"/>
      <c r="J29" s="4"/>
      <c r="K29" s="5"/>
      <c r="L29" s="3"/>
      <c r="M29" s="3"/>
    </row>
    <row r="30" spans="2:13 16384:16384" ht="18.75" customHeight="1" x14ac:dyDescent="0.25">
      <c r="B30" s="20">
        <v>19</v>
      </c>
      <c r="C30" s="1"/>
      <c r="D30" s="2"/>
      <c r="E30" s="3"/>
      <c r="F30" s="3"/>
      <c r="G30" s="4"/>
      <c r="H30" s="5"/>
      <c r="I30" s="3"/>
      <c r="J30" s="4"/>
      <c r="K30" s="5"/>
      <c r="L30" s="3"/>
      <c r="M30" s="3"/>
    </row>
    <row r="31" spans="2:13 16384:16384" ht="18.75" customHeight="1" x14ac:dyDescent="0.25">
      <c r="B31" s="20">
        <v>20</v>
      </c>
      <c r="C31" s="1"/>
      <c r="D31" s="2"/>
      <c r="E31" s="3"/>
      <c r="F31" s="3"/>
      <c r="G31" s="4"/>
      <c r="H31" s="5"/>
      <c r="I31" s="3"/>
      <c r="J31" s="4"/>
      <c r="K31" s="5"/>
      <c r="L31" s="3"/>
      <c r="M31" s="3"/>
    </row>
    <row r="32" spans="2:13 16384:16384" ht="18.75" customHeight="1" x14ac:dyDescent="0.25">
      <c r="B32" s="20">
        <v>21</v>
      </c>
      <c r="C32" s="1"/>
      <c r="D32" s="2"/>
      <c r="E32" s="3"/>
      <c r="F32" s="3"/>
      <c r="G32" s="4"/>
      <c r="H32" s="5"/>
      <c r="I32" s="3"/>
      <c r="J32" s="4"/>
      <c r="K32" s="5"/>
      <c r="L32" s="3"/>
      <c r="M32" s="3"/>
    </row>
    <row r="33" spans="2:13" ht="18.75" customHeight="1" x14ac:dyDescent="0.25">
      <c r="B33" s="20">
        <v>22</v>
      </c>
      <c r="C33" s="1"/>
      <c r="D33" s="2"/>
      <c r="E33" s="3"/>
      <c r="F33" s="3"/>
      <c r="G33" s="4"/>
      <c r="H33" s="5"/>
      <c r="I33" s="3"/>
      <c r="J33" s="4"/>
      <c r="K33" s="5"/>
      <c r="L33" s="3"/>
      <c r="M33" s="3"/>
    </row>
    <row r="34" spans="2:13" ht="18.75" customHeight="1" x14ac:dyDescent="0.25">
      <c r="B34" s="20">
        <v>23</v>
      </c>
      <c r="C34" s="1"/>
      <c r="D34" s="2"/>
      <c r="E34" s="3"/>
      <c r="F34" s="3"/>
      <c r="G34" s="4"/>
      <c r="H34" s="5"/>
      <c r="I34" s="3"/>
      <c r="J34" s="4"/>
      <c r="K34" s="5"/>
      <c r="L34" s="3"/>
      <c r="M34" s="3"/>
    </row>
    <row r="35" spans="2:13" ht="18.75" customHeight="1" x14ac:dyDescent="0.25">
      <c r="B35" s="20">
        <v>24</v>
      </c>
      <c r="C35" s="1"/>
      <c r="D35" s="2"/>
      <c r="E35" s="3"/>
      <c r="F35" s="3"/>
      <c r="G35" s="4"/>
      <c r="H35" s="5"/>
      <c r="I35" s="3"/>
      <c r="J35" s="4"/>
      <c r="K35" s="5"/>
      <c r="L35" s="3"/>
      <c r="M35" s="3"/>
    </row>
    <row r="36" spans="2:13" ht="18.75" customHeight="1" x14ac:dyDescent="0.25">
      <c r="B36" s="20">
        <v>25</v>
      </c>
      <c r="C36" s="1"/>
      <c r="D36" s="2"/>
      <c r="E36" s="3"/>
      <c r="F36" s="3"/>
      <c r="G36" s="4"/>
      <c r="H36" s="5"/>
      <c r="I36" s="3"/>
      <c r="J36" s="4"/>
      <c r="K36" s="5"/>
      <c r="L36" s="3"/>
      <c r="M36" s="3"/>
    </row>
    <row r="37" spans="2:13" ht="18.75" customHeight="1" x14ac:dyDescent="0.25">
      <c r="B37" s="20">
        <v>26</v>
      </c>
      <c r="C37" s="1"/>
      <c r="D37" s="2"/>
      <c r="E37" s="3"/>
      <c r="F37" s="3"/>
      <c r="G37" s="4"/>
      <c r="H37" s="5"/>
      <c r="I37" s="3"/>
      <c r="J37" s="4"/>
      <c r="K37" s="5"/>
      <c r="L37" s="3"/>
      <c r="M37" s="3"/>
    </row>
    <row r="38" spans="2:13" ht="18.75" customHeight="1" x14ac:dyDescent="0.25">
      <c r="B38" s="20">
        <v>27</v>
      </c>
      <c r="C38" s="1"/>
      <c r="D38" s="2"/>
      <c r="E38" s="3"/>
      <c r="F38" s="3"/>
      <c r="G38" s="4"/>
      <c r="H38" s="5"/>
      <c r="I38" s="3"/>
      <c r="J38" s="4"/>
      <c r="K38" s="5"/>
      <c r="L38" s="3"/>
      <c r="M38" s="3"/>
    </row>
    <row r="39" spans="2:13" ht="18.75" customHeight="1" x14ac:dyDescent="0.25">
      <c r="B39" s="20">
        <v>28</v>
      </c>
      <c r="C39" s="1"/>
      <c r="D39" s="2"/>
      <c r="E39" s="3"/>
      <c r="F39" s="3"/>
      <c r="G39" s="4"/>
      <c r="H39" s="5"/>
      <c r="I39" s="3"/>
      <c r="J39" s="4"/>
      <c r="K39" s="5"/>
      <c r="L39" s="3"/>
      <c r="M39" s="3"/>
    </row>
    <row r="40" spans="2:13" ht="18.75" customHeight="1" x14ac:dyDescent="0.25">
      <c r="B40" s="20">
        <v>29</v>
      </c>
      <c r="C40" s="1"/>
      <c r="D40" s="2"/>
      <c r="E40" s="3"/>
      <c r="F40" s="3"/>
      <c r="G40" s="4"/>
      <c r="H40" s="5"/>
      <c r="I40" s="3"/>
      <c r="J40" s="4"/>
      <c r="K40" s="5"/>
      <c r="L40" s="3"/>
      <c r="M40" s="3"/>
    </row>
    <row r="41" spans="2:13" ht="18.75" customHeight="1" x14ac:dyDescent="0.25">
      <c r="B41" s="21">
        <v>30</v>
      </c>
      <c r="C41" s="1"/>
      <c r="D41" s="2"/>
      <c r="E41" s="3"/>
      <c r="F41" s="3"/>
      <c r="G41" s="4"/>
      <c r="H41" s="5"/>
      <c r="I41" s="3"/>
      <c r="J41" s="4"/>
      <c r="K41" s="5"/>
      <c r="L41" s="3"/>
      <c r="M41" s="3"/>
    </row>
    <row r="42" spans="2:13" ht="18.75" customHeight="1" x14ac:dyDescent="0.25"/>
  </sheetData>
  <sheetProtection algorithmName="SHA-512" hashValue="RmTmtRPsoVnPIaVR0EKeGgbsD4SEY67TwRowkTJNFTpLgHfdMKOzJ6h9OhQCq0aQGkL+6oOjYyxsL4/ukR6bqQ==" saltValue="rsCJ1yKOtuF/j2IDpXg18Q==" spinCount="100000" sheet="1" objects="1" scenarios="1"/>
  <mergeCells count="20">
    <mergeCell ref="D5:I5"/>
    <mergeCell ref="D3:I3"/>
    <mergeCell ref="D2:I2"/>
    <mergeCell ref="D4:I4"/>
    <mergeCell ref="B11:C11"/>
    <mergeCell ref="G11:H11"/>
    <mergeCell ref="B9:C10"/>
    <mergeCell ref="B7:C8"/>
    <mergeCell ref="D6:I6"/>
    <mergeCell ref="J11:K11"/>
    <mergeCell ref="L11:M11"/>
    <mergeCell ref="L7:M8"/>
    <mergeCell ref="F9:F11"/>
    <mergeCell ref="I9:I11"/>
    <mergeCell ref="G10:H10"/>
    <mergeCell ref="J10:K10"/>
    <mergeCell ref="L10:M10"/>
    <mergeCell ref="F7:K7"/>
    <mergeCell ref="F8:H8"/>
    <mergeCell ref="I8:K8"/>
  </mergeCells>
  <dataValidations count="7">
    <dataValidation type="list" allowBlank="1" showInputMessage="1" showErrorMessage="1" sqref="E12:E41" xr:uid="{AAD59103-2639-4803-B22F-C7631451010F}">
      <formula1>"M,F"</formula1>
    </dataValidation>
    <dataValidation type="list" allowBlank="1" showInputMessage="1" showErrorMessage="1" sqref="L12:L41" xr:uid="{7E89F713-63F8-479B-921F-7DFDDF8E01F9}">
      <formula1>"3º Kyu,2º Kyu,1º Kyu,1º Dan,2º Dan,3º Dan"</formula1>
    </dataValidation>
    <dataValidation type="list" allowBlank="1" showInputMessage="1" showErrorMessage="1" sqref="M12:M41" xr:uid="{DA28BFEC-EC5F-4D11-8F34-A467A7559DD2}">
      <formula1>"3º Kyu,2º Kyu,1º Kyu,1º Dan"</formula1>
    </dataValidation>
    <dataValidation type="list" allowBlank="1" showInputMessage="1" showErrorMessage="1" sqref="F12:F41" xr:uid="{A3D27DA8-6463-4795-8A78-9170C0F7846A}">
      <formula1>"Sin Grado,3º Kyu,2º Kyu,1º Kyu,1º Dan,2º Dan"</formula1>
    </dataValidation>
    <dataValidation type="list" allowBlank="1" showInputMessage="1" showErrorMessage="1" sqref="I12:I41" xr:uid="{E80A6180-7D88-48ED-948C-4829E359E778}">
      <formula1>"Sin Grado,3º Kyu,2º Kyu,1º Kyu"</formula1>
    </dataValidation>
    <dataValidation type="list" allowBlank="1" showInputMessage="1" showErrorMessage="1" sqref="H12:H41 K12:K41" xr:uid="{E18B8157-A0DD-4123-8FBF-FF1B60B08B82}">
      <formula1>"FAK,Otro"</formula1>
    </dataValidation>
    <dataValidation type="list" allowBlank="1" showInputMessage="1" showErrorMessage="1" sqref="D5:I5" xr:uid="{18757AE7-0100-4954-862E-AE5ECB10A193}">
      <formula1>$XFD$1:$XFD$17</formula1>
    </dataValidation>
  </dataValidations>
  <pageMargins left="0.25" right="0.25" top="0.75" bottom="0.75" header="0.3" footer="0.3"/>
  <pageSetup paperSize="9" scale="62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14C17-3EC4-4089-9606-DCD4232A3118}">
  <sheetPr codeName="Hoja1">
    <pageSetUpPr fitToPage="1"/>
  </sheetPr>
  <dimension ref="A1:N43"/>
  <sheetViews>
    <sheetView showGridLines="0" zoomScale="75" zoomScaleNormal="75" workbookViewId="0">
      <selection activeCell="E6" sqref="E6"/>
    </sheetView>
  </sheetViews>
  <sheetFormatPr baseColWidth="10" defaultColWidth="0" defaultRowHeight="15" customHeight="1" zeroHeight="1" x14ac:dyDescent="0.25"/>
  <cols>
    <col min="1" max="2" width="4.28515625" customWidth="1"/>
    <col min="3" max="3" width="45.85546875" customWidth="1"/>
    <col min="4" max="9" width="16.42578125" customWidth="1"/>
    <col min="10" max="10" width="16.42578125" hidden="1" customWidth="1"/>
    <col min="11" max="12" width="16.42578125" customWidth="1"/>
    <col min="13" max="13" width="4.42578125" customWidth="1"/>
    <col min="14" max="14" width="0" hidden="1" customWidth="1"/>
    <col min="15" max="16384" width="13.7109375" hidden="1"/>
  </cols>
  <sheetData>
    <row r="1" spans="2:12" ht="40.5" customHeight="1" x14ac:dyDescent="0.25"/>
    <row r="2" spans="2:12" ht="26.25" customHeight="1" x14ac:dyDescent="0.25">
      <c r="D2" s="68" t="s">
        <v>21</v>
      </c>
      <c r="E2" s="68"/>
      <c r="F2" s="68"/>
      <c r="G2" s="68"/>
      <c r="H2" s="68"/>
      <c r="I2" s="32"/>
      <c r="J2" s="32"/>
    </row>
    <row r="3" spans="2:12" ht="26.25" customHeight="1" x14ac:dyDescent="0.25">
      <c r="D3" s="67" t="s">
        <v>30</v>
      </c>
      <c r="E3" s="67"/>
      <c r="F3" s="67"/>
      <c r="G3" s="67"/>
      <c r="H3" s="67"/>
      <c r="I3" s="33"/>
      <c r="J3" s="33"/>
    </row>
    <row r="4" spans="2:12" ht="17.25" customHeight="1" x14ac:dyDescent="0.25">
      <c r="D4" s="69" t="str">
        <f>'1-Formulario Exámenes'!D4:I4</f>
        <v>25, 26 y 27 de Mayo de 2023 - Corrientes, Corrientes.</v>
      </c>
      <c r="E4" s="69"/>
      <c r="F4" s="69"/>
      <c r="G4" s="69"/>
      <c r="H4" s="69"/>
    </row>
    <row r="5" spans="2:12" ht="26.25" customHeight="1" x14ac:dyDescent="0.25">
      <c r="D5" s="79" t="str">
        <f>IF('1-Formulario Exámenes'!D5:I5=0,"-",'1-Formulario Exámenes'!D5:I5)</f>
        <v>-</v>
      </c>
      <c r="E5" s="80"/>
      <c r="F5" s="80"/>
      <c r="G5" s="80"/>
      <c r="H5" s="81"/>
    </row>
    <row r="6" spans="2:12" ht="26.25" customHeight="1" x14ac:dyDescent="0.25">
      <c r="D6" s="39">
        <f>COUNTIF(D12:D41,"Si")*D11</f>
        <v>0</v>
      </c>
      <c r="E6" s="36">
        <f>COUNTIF(E12:E41,"Si")</f>
        <v>0</v>
      </c>
      <c r="F6" s="39">
        <f t="shared" ref="F6:K6" si="0">COUNTIF(F12:F41,"Si")*F11</f>
        <v>0</v>
      </c>
      <c r="G6" s="39">
        <f t="shared" si="0"/>
        <v>0</v>
      </c>
      <c r="H6" s="39">
        <f t="shared" si="0"/>
        <v>0</v>
      </c>
      <c r="I6" s="36">
        <f>SUM(J12:J41)</f>
        <v>0</v>
      </c>
      <c r="J6" s="36"/>
      <c r="K6" s="39">
        <f t="shared" si="0"/>
        <v>0</v>
      </c>
      <c r="L6" s="39">
        <f>SUM(L12:L41)</f>
        <v>0</v>
      </c>
    </row>
    <row r="7" spans="2:12" ht="17.25" customHeight="1" x14ac:dyDescent="0.25">
      <c r="B7" s="74" t="s">
        <v>0</v>
      </c>
      <c r="C7" s="75"/>
      <c r="D7" s="86" t="s">
        <v>23</v>
      </c>
      <c r="E7" s="86" t="s">
        <v>22</v>
      </c>
      <c r="F7" s="84" t="s">
        <v>27</v>
      </c>
      <c r="G7" s="84" t="s">
        <v>28</v>
      </c>
      <c r="H7" s="84" t="s">
        <v>26</v>
      </c>
      <c r="I7" s="84" t="s">
        <v>56</v>
      </c>
      <c r="J7" s="41"/>
      <c r="K7" s="84" t="s">
        <v>25</v>
      </c>
      <c r="L7" s="85" t="s">
        <v>29</v>
      </c>
    </row>
    <row r="8" spans="2:12" ht="17.25" customHeight="1" x14ac:dyDescent="0.25">
      <c r="B8" s="76"/>
      <c r="C8" s="77"/>
      <c r="D8" s="86"/>
      <c r="E8" s="86"/>
      <c r="F8" s="84"/>
      <c r="G8" s="84"/>
      <c r="H8" s="84"/>
      <c r="I8" s="84"/>
      <c r="J8" s="41"/>
      <c r="K8" s="84"/>
      <c r="L8" s="85"/>
    </row>
    <row r="9" spans="2:12" ht="17.25" customHeight="1" x14ac:dyDescent="0.25">
      <c r="B9" s="76"/>
      <c r="C9" s="77"/>
      <c r="D9" s="86"/>
      <c r="E9" s="86"/>
      <c r="F9" s="84"/>
      <c r="G9" s="84"/>
      <c r="H9" s="84"/>
      <c r="I9" s="84"/>
      <c r="J9" s="41"/>
      <c r="K9" s="84"/>
      <c r="L9" s="85"/>
    </row>
    <row r="10" spans="2:12" ht="17.25" customHeight="1" x14ac:dyDescent="0.25">
      <c r="B10" s="76"/>
      <c r="C10" s="77"/>
      <c r="D10" s="31"/>
      <c r="E10" s="31"/>
      <c r="F10" s="31"/>
      <c r="G10" s="31"/>
      <c r="H10" s="31"/>
      <c r="I10" s="31"/>
      <c r="J10" s="31"/>
      <c r="K10" s="31"/>
      <c r="L10" s="85"/>
    </row>
    <row r="11" spans="2:12" ht="17.25" customHeight="1" x14ac:dyDescent="0.25">
      <c r="B11" s="82"/>
      <c r="C11" s="83"/>
      <c r="D11" s="34">
        <v>5000</v>
      </c>
      <c r="E11" s="34" t="s">
        <v>58</v>
      </c>
      <c r="F11" s="34">
        <v>1500</v>
      </c>
      <c r="G11" s="34">
        <v>1500</v>
      </c>
      <c r="H11" s="34">
        <v>1500</v>
      </c>
      <c r="I11" s="34" t="s">
        <v>58</v>
      </c>
      <c r="J11" s="34"/>
      <c r="K11" s="34">
        <v>2200</v>
      </c>
      <c r="L11" s="85"/>
    </row>
    <row r="12" spans="2:12" ht="18.75" customHeight="1" x14ac:dyDescent="0.25">
      <c r="B12" s="22">
        <v>1</v>
      </c>
      <c r="C12" s="26" t="str">
        <f>IF('1-Formulario Exámenes'!C12=0,"","   "&amp;'1-Formulario Exámenes'!C12)</f>
        <v/>
      </c>
      <c r="D12" s="29"/>
      <c r="E12" s="29"/>
      <c r="F12" s="29"/>
      <c r="G12" s="29"/>
      <c r="H12" s="29"/>
      <c r="I12" s="29"/>
      <c r="J12" s="29" t="str">
        <f>IF(I12="Si",COUNTIF(F12:H12,"Si"),"")</f>
        <v/>
      </c>
      <c r="K12" s="29"/>
      <c r="L12" s="30" t="str">
        <f t="shared" ref="L12:L41" si="1">IF(C12="","",SUMIF(D12:K12,"Si",$D$11:$K$11))</f>
        <v/>
      </c>
    </row>
    <row r="13" spans="2:12" ht="18.75" customHeight="1" x14ac:dyDescent="0.25">
      <c r="B13" s="23">
        <v>2</v>
      </c>
      <c r="C13" s="26" t="str">
        <f>IF('1-Formulario Exámenes'!C13=0,"","   "&amp;'1-Formulario Exámenes'!C13)</f>
        <v/>
      </c>
      <c r="D13" s="29"/>
      <c r="E13" s="29"/>
      <c r="F13" s="29"/>
      <c r="G13" s="29"/>
      <c r="H13" s="29"/>
      <c r="I13" s="29"/>
      <c r="J13" s="29" t="str">
        <f t="shared" ref="J13:J41" si="2">IF(I13="Si",COUNTIF(F13:H13,"Si"),"")</f>
        <v/>
      </c>
      <c r="K13" s="29"/>
      <c r="L13" s="30" t="str">
        <f t="shared" si="1"/>
        <v/>
      </c>
    </row>
    <row r="14" spans="2:12" ht="18.75" customHeight="1" x14ac:dyDescent="0.25">
      <c r="B14" s="23">
        <v>3</v>
      </c>
      <c r="C14" s="26" t="str">
        <f>IF('1-Formulario Exámenes'!C14=0,"","   "&amp;'1-Formulario Exámenes'!C14)</f>
        <v/>
      </c>
      <c r="D14" s="29"/>
      <c r="E14" s="29"/>
      <c r="F14" s="29"/>
      <c r="G14" s="29"/>
      <c r="H14" s="29"/>
      <c r="I14" s="29"/>
      <c r="J14" s="29" t="str">
        <f t="shared" si="2"/>
        <v/>
      </c>
      <c r="K14" s="29"/>
      <c r="L14" s="30" t="str">
        <f t="shared" si="1"/>
        <v/>
      </c>
    </row>
    <row r="15" spans="2:12" ht="18.75" customHeight="1" x14ac:dyDescent="0.25">
      <c r="B15" s="23">
        <v>4</v>
      </c>
      <c r="C15" s="26" t="str">
        <f>IF('1-Formulario Exámenes'!C15=0,"","   "&amp;'1-Formulario Exámenes'!C15)</f>
        <v/>
      </c>
      <c r="D15" s="29"/>
      <c r="E15" s="29"/>
      <c r="F15" s="29"/>
      <c r="G15" s="29"/>
      <c r="H15" s="29"/>
      <c r="I15" s="29"/>
      <c r="J15" s="29" t="str">
        <f t="shared" si="2"/>
        <v/>
      </c>
      <c r="K15" s="29"/>
      <c r="L15" s="30" t="str">
        <f t="shared" si="1"/>
        <v/>
      </c>
    </row>
    <row r="16" spans="2:12" ht="18.75" customHeight="1" x14ac:dyDescent="0.25">
      <c r="B16" s="23">
        <v>5</v>
      </c>
      <c r="C16" s="26" t="str">
        <f>IF('1-Formulario Exámenes'!C16=0,"","   "&amp;'1-Formulario Exámenes'!C16)</f>
        <v/>
      </c>
      <c r="D16" s="29"/>
      <c r="E16" s="29"/>
      <c r="F16" s="29"/>
      <c r="G16" s="29"/>
      <c r="H16" s="29"/>
      <c r="I16" s="29"/>
      <c r="J16" s="29" t="str">
        <f t="shared" si="2"/>
        <v/>
      </c>
      <c r="K16" s="29"/>
      <c r="L16" s="30" t="str">
        <f t="shared" si="1"/>
        <v/>
      </c>
    </row>
    <row r="17" spans="2:12" ht="18.75" customHeight="1" x14ac:dyDescent="0.25">
      <c r="B17" s="23">
        <v>6</v>
      </c>
      <c r="C17" s="26" t="str">
        <f>IF('1-Formulario Exámenes'!C17=0,"","   "&amp;'1-Formulario Exámenes'!C17)</f>
        <v/>
      </c>
      <c r="D17" s="29"/>
      <c r="E17" s="29"/>
      <c r="F17" s="29"/>
      <c r="G17" s="29"/>
      <c r="H17" s="29"/>
      <c r="I17" s="29"/>
      <c r="J17" s="29" t="str">
        <f t="shared" si="2"/>
        <v/>
      </c>
      <c r="K17" s="29"/>
      <c r="L17" s="30" t="str">
        <f t="shared" si="1"/>
        <v/>
      </c>
    </row>
    <row r="18" spans="2:12" ht="18.75" customHeight="1" x14ac:dyDescent="0.25">
      <c r="B18" s="23">
        <v>7</v>
      </c>
      <c r="C18" s="26" t="str">
        <f>IF('1-Formulario Exámenes'!C18=0,"","   "&amp;'1-Formulario Exámenes'!C18)</f>
        <v/>
      </c>
      <c r="D18" s="29"/>
      <c r="E18" s="29"/>
      <c r="F18" s="29"/>
      <c r="G18" s="29"/>
      <c r="H18" s="29"/>
      <c r="I18" s="29"/>
      <c r="J18" s="29" t="str">
        <f t="shared" si="2"/>
        <v/>
      </c>
      <c r="K18" s="29"/>
      <c r="L18" s="30" t="str">
        <f t="shared" si="1"/>
        <v/>
      </c>
    </row>
    <row r="19" spans="2:12" ht="18.75" customHeight="1" x14ac:dyDescent="0.25">
      <c r="B19" s="23">
        <v>8</v>
      </c>
      <c r="C19" s="26" t="str">
        <f>IF('1-Formulario Exámenes'!C19=0,"","   "&amp;'1-Formulario Exámenes'!C19)</f>
        <v/>
      </c>
      <c r="D19" s="29"/>
      <c r="E19" s="29"/>
      <c r="F19" s="29"/>
      <c r="G19" s="29"/>
      <c r="H19" s="29"/>
      <c r="I19" s="29"/>
      <c r="J19" s="29" t="str">
        <f t="shared" si="2"/>
        <v/>
      </c>
      <c r="K19" s="29"/>
      <c r="L19" s="30" t="str">
        <f t="shared" si="1"/>
        <v/>
      </c>
    </row>
    <row r="20" spans="2:12" ht="18.75" customHeight="1" x14ac:dyDescent="0.25">
      <c r="B20" s="23">
        <v>9</v>
      </c>
      <c r="C20" s="26" t="str">
        <f>IF('1-Formulario Exámenes'!C20=0,"","   "&amp;'1-Formulario Exámenes'!C20)</f>
        <v/>
      </c>
      <c r="D20" s="29"/>
      <c r="E20" s="29"/>
      <c r="F20" s="29"/>
      <c r="G20" s="29"/>
      <c r="H20" s="29"/>
      <c r="I20" s="29"/>
      <c r="J20" s="29" t="str">
        <f t="shared" si="2"/>
        <v/>
      </c>
      <c r="K20" s="29"/>
      <c r="L20" s="30" t="str">
        <f t="shared" si="1"/>
        <v/>
      </c>
    </row>
    <row r="21" spans="2:12" ht="18.75" customHeight="1" x14ac:dyDescent="0.25">
      <c r="B21" s="23">
        <v>10</v>
      </c>
      <c r="C21" s="26" t="str">
        <f>IF('1-Formulario Exámenes'!C21=0,"","   "&amp;'1-Formulario Exámenes'!C21)</f>
        <v/>
      </c>
      <c r="D21" s="29"/>
      <c r="E21" s="29"/>
      <c r="F21" s="29"/>
      <c r="G21" s="29"/>
      <c r="H21" s="29"/>
      <c r="I21" s="29"/>
      <c r="J21" s="29" t="str">
        <f t="shared" si="2"/>
        <v/>
      </c>
      <c r="K21" s="29"/>
      <c r="L21" s="30" t="str">
        <f t="shared" si="1"/>
        <v/>
      </c>
    </row>
    <row r="22" spans="2:12" ht="18.75" customHeight="1" x14ac:dyDescent="0.25">
      <c r="B22" s="23">
        <v>11</v>
      </c>
      <c r="C22" s="26" t="str">
        <f>IF('1-Formulario Exámenes'!C22=0,"","   "&amp;'1-Formulario Exámenes'!C22)</f>
        <v/>
      </c>
      <c r="D22" s="29"/>
      <c r="E22" s="29"/>
      <c r="F22" s="29"/>
      <c r="G22" s="29"/>
      <c r="H22" s="29"/>
      <c r="I22" s="29"/>
      <c r="J22" s="29" t="str">
        <f t="shared" si="2"/>
        <v/>
      </c>
      <c r="K22" s="29"/>
      <c r="L22" s="30" t="str">
        <f t="shared" si="1"/>
        <v/>
      </c>
    </row>
    <row r="23" spans="2:12" ht="18.75" customHeight="1" x14ac:dyDescent="0.25">
      <c r="B23" s="23">
        <v>12</v>
      </c>
      <c r="C23" s="26" t="str">
        <f>IF('1-Formulario Exámenes'!C23=0,"","   "&amp;'1-Formulario Exámenes'!C23)</f>
        <v/>
      </c>
      <c r="D23" s="29"/>
      <c r="E23" s="29"/>
      <c r="F23" s="29"/>
      <c r="G23" s="29"/>
      <c r="H23" s="29"/>
      <c r="I23" s="29"/>
      <c r="J23" s="29" t="str">
        <f t="shared" si="2"/>
        <v/>
      </c>
      <c r="K23" s="29"/>
      <c r="L23" s="30" t="str">
        <f t="shared" si="1"/>
        <v/>
      </c>
    </row>
    <row r="24" spans="2:12" ht="18.75" customHeight="1" x14ac:dyDescent="0.25">
      <c r="B24" s="23">
        <v>13</v>
      </c>
      <c r="C24" s="26" t="str">
        <f>IF('1-Formulario Exámenes'!C24=0,"","   "&amp;'1-Formulario Exámenes'!C24)</f>
        <v/>
      </c>
      <c r="D24" s="29"/>
      <c r="E24" s="29"/>
      <c r="F24" s="29"/>
      <c r="G24" s="29"/>
      <c r="H24" s="29"/>
      <c r="I24" s="29"/>
      <c r="J24" s="29" t="str">
        <f t="shared" si="2"/>
        <v/>
      </c>
      <c r="K24" s="29"/>
      <c r="L24" s="30" t="str">
        <f t="shared" si="1"/>
        <v/>
      </c>
    </row>
    <row r="25" spans="2:12" ht="18.75" customHeight="1" x14ac:dyDescent="0.25">
      <c r="B25" s="23">
        <v>14</v>
      </c>
      <c r="C25" s="26" t="str">
        <f>IF('1-Formulario Exámenes'!C25=0,"","   "&amp;'1-Formulario Exámenes'!C25)</f>
        <v/>
      </c>
      <c r="D25" s="29"/>
      <c r="E25" s="29"/>
      <c r="F25" s="29"/>
      <c r="G25" s="29"/>
      <c r="H25" s="29"/>
      <c r="I25" s="29"/>
      <c r="J25" s="29" t="str">
        <f t="shared" si="2"/>
        <v/>
      </c>
      <c r="K25" s="29"/>
      <c r="L25" s="30" t="str">
        <f t="shared" si="1"/>
        <v/>
      </c>
    </row>
    <row r="26" spans="2:12" ht="18.75" customHeight="1" x14ac:dyDescent="0.25">
      <c r="B26" s="23">
        <v>15</v>
      </c>
      <c r="C26" s="26" t="str">
        <f>IF('1-Formulario Exámenes'!C26=0,"","   "&amp;'1-Formulario Exámenes'!C26)</f>
        <v/>
      </c>
      <c r="D26" s="29"/>
      <c r="E26" s="29"/>
      <c r="F26" s="29"/>
      <c r="G26" s="29"/>
      <c r="H26" s="29"/>
      <c r="I26" s="29"/>
      <c r="J26" s="29" t="str">
        <f t="shared" si="2"/>
        <v/>
      </c>
      <c r="K26" s="29"/>
      <c r="L26" s="30" t="str">
        <f t="shared" si="1"/>
        <v/>
      </c>
    </row>
    <row r="27" spans="2:12" ht="18.75" customHeight="1" x14ac:dyDescent="0.25">
      <c r="B27" s="23">
        <v>16</v>
      </c>
      <c r="C27" s="26" t="str">
        <f>IF('1-Formulario Exámenes'!C27=0,"","   "&amp;'1-Formulario Exámenes'!C27)</f>
        <v/>
      </c>
      <c r="D27" s="29"/>
      <c r="E27" s="29"/>
      <c r="F27" s="29"/>
      <c r="G27" s="29"/>
      <c r="H27" s="29"/>
      <c r="I27" s="29"/>
      <c r="J27" s="29" t="str">
        <f t="shared" si="2"/>
        <v/>
      </c>
      <c r="K27" s="29"/>
      <c r="L27" s="30" t="str">
        <f t="shared" si="1"/>
        <v/>
      </c>
    </row>
    <row r="28" spans="2:12" ht="18.75" customHeight="1" x14ac:dyDescent="0.25">
      <c r="B28" s="23">
        <v>17</v>
      </c>
      <c r="C28" s="26" t="str">
        <f>IF('1-Formulario Exámenes'!C28=0,"","   "&amp;'1-Formulario Exámenes'!C28)</f>
        <v/>
      </c>
      <c r="D28" s="29"/>
      <c r="E28" s="29"/>
      <c r="F28" s="29"/>
      <c r="G28" s="29"/>
      <c r="H28" s="29"/>
      <c r="I28" s="29"/>
      <c r="J28" s="29" t="str">
        <f t="shared" si="2"/>
        <v/>
      </c>
      <c r="K28" s="29"/>
      <c r="L28" s="30" t="str">
        <f t="shared" si="1"/>
        <v/>
      </c>
    </row>
    <row r="29" spans="2:12" ht="18.75" customHeight="1" x14ac:dyDescent="0.25">
      <c r="B29" s="23">
        <v>18</v>
      </c>
      <c r="C29" s="26" t="str">
        <f>IF('1-Formulario Exámenes'!C29=0,"","   "&amp;'1-Formulario Exámenes'!C29)</f>
        <v/>
      </c>
      <c r="D29" s="29"/>
      <c r="E29" s="29"/>
      <c r="F29" s="29"/>
      <c r="G29" s="29"/>
      <c r="H29" s="29"/>
      <c r="I29" s="29"/>
      <c r="J29" s="29" t="str">
        <f t="shared" si="2"/>
        <v/>
      </c>
      <c r="K29" s="29"/>
      <c r="L29" s="30" t="str">
        <f t="shared" si="1"/>
        <v/>
      </c>
    </row>
    <row r="30" spans="2:12" ht="18.75" customHeight="1" x14ac:dyDescent="0.25">
      <c r="B30" s="23">
        <v>19</v>
      </c>
      <c r="C30" s="26" t="str">
        <f>IF('1-Formulario Exámenes'!C30=0,"","   "&amp;'1-Formulario Exámenes'!C30)</f>
        <v/>
      </c>
      <c r="D30" s="29"/>
      <c r="E30" s="29"/>
      <c r="F30" s="29"/>
      <c r="G30" s="29"/>
      <c r="H30" s="29"/>
      <c r="I30" s="29"/>
      <c r="J30" s="29" t="str">
        <f t="shared" si="2"/>
        <v/>
      </c>
      <c r="K30" s="29"/>
      <c r="L30" s="30" t="str">
        <f t="shared" si="1"/>
        <v/>
      </c>
    </row>
    <row r="31" spans="2:12" ht="18.75" customHeight="1" x14ac:dyDescent="0.25">
      <c r="B31" s="23">
        <v>20</v>
      </c>
      <c r="C31" s="26" t="str">
        <f>IF('1-Formulario Exámenes'!C31=0,"","   "&amp;'1-Formulario Exámenes'!C31)</f>
        <v/>
      </c>
      <c r="D31" s="29"/>
      <c r="E31" s="29"/>
      <c r="F31" s="29"/>
      <c r="G31" s="29"/>
      <c r="H31" s="29"/>
      <c r="I31" s="29"/>
      <c r="J31" s="29" t="str">
        <f t="shared" si="2"/>
        <v/>
      </c>
      <c r="K31" s="29"/>
      <c r="L31" s="30" t="str">
        <f t="shared" si="1"/>
        <v/>
      </c>
    </row>
    <row r="32" spans="2:12" ht="18.75" customHeight="1" x14ac:dyDescent="0.25">
      <c r="B32" s="23">
        <v>21</v>
      </c>
      <c r="C32" s="26" t="str">
        <f>IF('1-Formulario Exámenes'!C32=0,"","   "&amp;'1-Formulario Exámenes'!C32)</f>
        <v/>
      </c>
      <c r="D32" s="29"/>
      <c r="E32" s="29"/>
      <c r="F32" s="29"/>
      <c r="G32" s="29"/>
      <c r="H32" s="29"/>
      <c r="I32" s="29"/>
      <c r="J32" s="29" t="str">
        <f t="shared" si="2"/>
        <v/>
      </c>
      <c r="K32" s="29"/>
      <c r="L32" s="30" t="str">
        <f t="shared" si="1"/>
        <v/>
      </c>
    </row>
    <row r="33" spans="2:12" ht="18.75" customHeight="1" x14ac:dyDescent="0.25">
      <c r="B33" s="23">
        <v>22</v>
      </c>
      <c r="C33" s="26" t="str">
        <f>IF('1-Formulario Exámenes'!C33=0,"","   "&amp;'1-Formulario Exámenes'!C33)</f>
        <v/>
      </c>
      <c r="D33" s="29"/>
      <c r="E33" s="29"/>
      <c r="F33" s="29"/>
      <c r="G33" s="29"/>
      <c r="H33" s="29"/>
      <c r="I33" s="29"/>
      <c r="J33" s="29" t="str">
        <f t="shared" si="2"/>
        <v/>
      </c>
      <c r="K33" s="29"/>
      <c r="L33" s="30" t="str">
        <f t="shared" si="1"/>
        <v/>
      </c>
    </row>
    <row r="34" spans="2:12" ht="18.75" customHeight="1" x14ac:dyDescent="0.25">
      <c r="B34" s="23">
        <v>23</v>
      </c>
      <c r="C34" s="26" t="str">
        <f>IF('1-Formulario Exámenes'!C34=0,"","   "&amp;'1-Formulario Exámenes'!C34)</f>
        <v/>
      </c>
      <c r="D34" s="29"/>
      <c r="E34" s="29"/>
      <c r="F34" s="29"/>
      <c r="G34" s="29"/>
      <c r="H34" s="29"/>
      <c r="I34" s="29"/>
      <c r="J34" s="29" t="str">
        <f t="shared" si="2"/>
        <v/>
      </c>
      <c r="K34" s="29"/>
      <c r="L34" s="30" t="str">
        <f t="shared" si="1"/>
        <v/>
      </c>
    </row>
    <row r="35" spans="2:12" ht="18.75" customHeight="1" x14ac:dyDescent="0.25">
      <c r="B35" s="23">
        <v>24</v>
      </c>
      <c r="C35" s="26" t="str">
        <f>IF('1-Formulario Exámenes'!C35=0,"","   "&amp;'1-Formulario Exámenes'!C35)</f>
        <v/>
      </c>
      <c r="D35" s="29"/>
      <c r="E35" s="29"/>
      <c r="F35" s="29"/>
      <c r="G35" s="29"/>
      <c r="H35" s="29"/>
      <c r="I35" s="29"/>
      <c r="J35" s="29" t="str">
        <f t="shared" si="2"/>
        <v/>
      </c>
      <c r="K35" s="29"/>
      <c r="L35" s="30" t="str">
        <f t="shared" si="1"/>
        <v/>
      </c>
    </row>
    <row r="36" spans="2:12" ht="18.75" customHeight="1" x14ac:dyDescent="0.25">
      <c r="B36" s="23">
        <v>25</v>
      </c>
      <c r="C36" s="26" t="str">
        <f>IF('1-Formulario Exámenes'!C36=0,"","   "&amp;'1-Formulario Exámenes'!C36)</f>
        <v/>
      </c>
      <c r="D36" s="29"/>
      <c r="E36" s="29"/>
      <c r="F36" s="29"/>
      <c r="G36" s="29"/>
      <c r="H36" s="29"/>
      <c r="I36" s="29"/>
      <c r="J36" s="29" t="str">
        <f t="shared" si="2"/>
        <v/>
      </c>
      <c r="K36" s="29"/>
      <c r="L36" s="30" t="str">
        <f t="shared" si="1"/>
        <v/>
      </c>
    </row>
    <row r="37" spans="2:12" ht="18.75" customHeight="1" x14ac:dyDescent="0.25">
      <c r="B37" s="23">
        <v>26</v>
      </c>
      <c r="C37" s="26" t="str">
        <f>IF('1-Formulario Exámenes'!C37=0,"","   "&amp;'1-Formulario Exámenes'!C37)</f>
        <v/>
      </c>
      <c r="D37" s="29"/>
      <c r="E37" s="29"/>
      <c r="F37" s="29"/>
      <c r="G37" s="29"/>
      <c r="H37" s="29"/>
      <c r="I37" s="29"/>
      <c r="J37" s="29" t="str">
        <f t="shared" si="2"/>
        <v/>
      </c>
      <c r="K37" s="29"/>
      <c r="L37" s="30" t="str">
        <f t="shared" si="1"/>
        <v/>
      </c>
    </row>
    <row r="38" spans="2:12" ht="18.75" customHeight="1" x14ac:dyDescent="0.25">
      <c r="B38" s="23">
        <v>27</v>
      </c>
      <c r="C38" s="26" t="str">
        <f>IF('1-Formulario Exámenes'!C38=0,"","   "&amp;'1-Formulario Exámenes'!C38)</f>
        <v/>
      </c>
      <c r="D38" s="29"/>
      <c r="E38" s="29"/>
      <c r="F38" s="29"/>
      <c r="G38" s="29"/>
      <c r="H38" s="29"/>
      <c r="I38" s="29"/>
      <c r="J38" s="29" t="str">
        <f t="shared" si="2"/>
        <v/>
      </c>
      <c r="K38" s="29"/>
      <c r="L38" s="30" t="str">
        <f t="shared" si="1"/>
        <v/>
      </c>
    </row>
    <row r="39" spans="2:12" ht="18.75" customHeight="1" x14ac:dyDescent="0.25">
      <c r="B39" s="23">
        <v>28</v>
      </c>
      <c r="C39" s="26" t="str">
        <f>IF('1-Formulario Exámenes'!C39=0,"","   "&amp;'1-Formulario Exámenes'!C39)</f>
        <v/>
      </c>
      <c r="D39" s="29"/>
      <c r="E39" s="29"/>
      <c r="F39" s="29"/>
      <c r="G39" s="29"/>
      <c r="H39" s="29"/>
      <c r="I39" s="29"/>
      <c r="J39" s="29" t="str">
        <f t="shared" si="2"/>
        <v/>
      </c>
      <c r="K39" s="29"/>
      <c r="L39" s="30" t="str">
        <f t="shared" si="1"/>
        <v/>
      </c>
    </row>
    <row r="40" spans="2:12" ht="18.75" customHeight="1" x14ac:dyDescent="0.25">
      <c r="B40" s="23">
        <v>29</v>
      </c>
      <c r="C40" s="26" t="str">
        <f>IF('1-Formulario Exámenes'!C40=0,"","   "&amp;'1-Formulario Exámenes'!C40)</f>
        <v/>
      </c>
      <c r="D40" s="29"/>
      <c r="E40" s="29"/>
      <c r="F40" s="29"/>
      <c r="G40" s="29"/>
      <c r="H40" s="29"/>
      <c r="I40" s="29"/>
      <c r="J40" s="29" t="str">
        <f t="shared" si="2"/>
        <v/>
      </c>
      <c r="K40" s="29"/>
      <c r="L40" s="30" t="str">
        <f t="shared" si="1"/>
        <v/>
      </c>
    </row>
    <row r="41" spans="2:12" ht="18.75" customHeight="1" x14ac:dyDescent="0.25">
      <c r="B41" s="24">
        <v>30</v>
      </c>
      <c r="C41" s="26" t="str">
        <f>IF('1-Formulario Exámenes'!C41=0,"","   "&amp;'1-Formulario Exámenes'!C41)</f>
        <v/>
      </c>
      <c r="D41" s="29"/>
      <c r="E41" s="29"/>
      <c r="F41" s="29"/>
      <c r="G41" s="29"/>
      <c r="H41" s="29"/>
      <c r="I41" s="29"/>
      <c r="J41" s="29" t="str">
        <f t="shared" si="2"/>
        <v/>
      </c>
      <c r="K41" s="29"/>
      <c r="L41" s="30" t="str">
        <f t="shared" si="1"/>
        <v/>
      </c>
    </row>
    <row r="42" spans="2:12" ht="18.75" customHeight="1" x14ac:dyDescent="0.25">
      <c r="C42" s="25"/>
      <c r="D42" s="27"/>
      <c r="E42" s="27"/>
      <c r="F42" s="27"/>
      <c r="G42" s="27"/>
      <c r="H42" s="27"/>
      <c r="I42" s="27"/>
      <c r="J42" s="27"/>
      <c r="K42" s="27"/>
    </row>
    <row r="43" spans="2:12" ht="15" customHeight="1" x14ac:dyDescent="0.25"/>
  </sheetData>
  <protectedRanges>
    <protectedRange algorithmName="SHA-512" hashValue="C7KRmNk1nfRNjQD5yFk9kwcbzvPKvq6H5QKLH/lreb6CEPOabcVrzhbptTQYgQtxm072ZjBfLn6sYIFOb1ecqw==" saltValue="xVoY193vOHKDpIalL41f0g==" spinCount="100000" sqref="A1:M11 M12:XFD1048576 A42:L1048576 A7:C41 L12:L41" name="Reservas"/>
  </protectedRanges>
  <mergeCells count="13">
    <mergeCell ref="K7:K9"/>
    <mergeCell ref="L7:L11"/>
    <mergeCell ref="D7:D9"/>
    <mergeCell ref="E7:E9"/>
    <mergeCell ref="F7:F9"/>
    <mergeCell ref="G7:G9"/>
    <mergeCell ref="I7:I9"/>
    <mergeCell ref="D2:H2"/>
    <mergeCell ref="D5:H5"/>
    <mergeCell ref="D4:H4"/>
    <mergeCell ref="B7:C11"/>
    <mergeCell ref="H7:H9"/>
    <mergeCell ref="D3:H3"/>
  </mergeCells>
  <dataValidations count="2">
    <dataValidation type="list" allowBlank="1" showInputMessage="1" showErrorMessage="1" sqref="D12:H41 K12:K41" xr:uid="{99A62052-6003-4E4E-BFEC-BB8994B073B8}">
      <formula1>"Si"</formula1>
    </dataValidation>
    <dataValidation type="list" allowBlank="1" showInputMessage="1" showErrorMessage="1" sqref="I12:I41" xr:uid="{C43A7C14-66BC-4E2A-9585-5A31A6C5348B}">
      <formula1>"Si,No"</formula1>
    </dataValidation>
  </dataValidations>
  <pageMargins left="0.25" right="0.25" top="0.75" bottom="0.75" header="0.3" footer="0.3"/>
  <pageSetup paperSize="9" scale="62" orientation="landscape" horizontalDpi="0" verticalDpi="0" r:id="rId1"/>
  <ignoredErrors>
    <ignoredError sqref="E6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2E0E5-8F29-4653-A857-E14EE4AE15CC}">
  <dimension ref="A1:N32"/>
  <sheetViews>
    <sheetView showGridLines="0" zoomScale="75" zoomScaleNormal="75" workbookViewId="0">
      <selection activeCell="F4" sqref="F4"/>
    </sheetView>
  </sheetViews>
  <sheetFormatPr baseColWidth="10" defaultColWidth="0" defaultRowHeight="15" zeroHeight="1" x14ac:dyDescent="0.2"/>
  <cols>
    <col min="1" max="2" width="7.5703125" style="35" customWidth="1"/>
    <col min="3" max="3" width="14" style="28" customWidth="1"/>
    <col min="4" max="12" width="14" style="35" customWidth="1"/>
    <col min="13" max="14" width="7.5703125" style="35" customWidth="1"/>
    <col min="15" max="16384" width="11.42578125" style="35" hidden="1"/>
  </cols>
  <sheetData>
    <row r="1" spans="3:12" ht="105" customHeight="1" x14ac:dyDescent="0.2"/>
    <row r="2" spans="3:12" ht="89.25" customHeight="1" x14ac:dyDescent="0.35">
      <c r="F2" s="100" t="s">
        <v>52</v>
      </c>
      <c r="G2" s="100"/>
      <c r="H2" s="100"/>
      <c r="I2" s="100"/>
    </row>
    <row r="3" spans="3:12" ht="20.25" customHeight="1" x14ac:dyDescent="0.25">
      <c r="F3" s="99" t="s">
        <v>57</v>
      </c>
      <c r="G3" s="99"/>
      <c r="H3" s="99"/>
      <c r="I3" s="99"/>
    </row>
    <row r="4" spans="3:12" x14ac:dyDescent="0.2"/>
    <row r="5" spans="3:12" s="37" customFormat="1" ht="33.75" customHeight="1" x14ac:dyDescent="0.25">
      <c r="C5" s="28"/>
      <c r="E5" s="101" t="s">
        <v>41</v>
      </c>
      <c r="F5" s="101"/>
      <c r="G5" s="79" t="str">
        <f>IF('1-Formulario Exámenes'!K5=0,"-",'1-Formulario Exámenes'!K5)</f>
        <v>-</v>
      </c>
      <c r="H5" s="80"/>
      <c r="I5" s="81"/>
    </row>
    <row r="6" spans="3:12" x14ac:dyDescent="0.2"/>
    <row r="7" spans="3:12" x14ac:dyDescent="0.2"/>
    <row r="8" spans="3:12" s="37" customFormat="1" ht="33.75" customHeight="1" x14ac:dyDescent="0.25">
      <c r="C8" s="28"/>
      <c r="E8" s="101" t="s">
        <v>42</v>
      </c>
      <c r="F8" s="101"/>
      <c r="G8" s="102">
        <f>K19</f>
        <v>0</v>
      </c>
      <c r="H8" s="80"/>
      <c r="I8" s="81"/>
      <c r="J8" s="38"/>
    </row>
    <row r="9" spans="3:12" x14ac:dyDescent="0.2"/>
    <row r="10" spans="3:12" x14ac:dyDescent="0.2"/>
    <row r="11" spans="3:12" ht="18.75" customHeight="1" x14ac:dyDescent="0.2">
      <c r="C11" s="88" t="s">
        <v>43</v>
      </c>
      <c r="D11" s="88"/>
      <c r="E11" s="88"/>
      <c r="F11" s="88"/>
      <c r="G11" s="88"/>
      <c r="H11" s="88"/>
      <c r="I11" s="88"/>
      <c r="J11" s="88"/>
      <c r="K11" s="88"/>
      <c r="L11" s="88"/>
    </row>
    <row r="12" spans="3:12" ht="15.75" x14ac:dyDescent="0.2">
      <c r="C12" s="88" t="s">
        <v>37</v>
      </c>
      <c r="D12" s="88"/>
      <c r="E12" s="88" t="s">
        <v>4</v>
      </c>
      <c r="F12" s="88"/>
      <c r="G12" s="88" t="s">
        <v>5</v>
      </c>
      <c r="H12" s="88"/>
      <c r="I12" s="88" t="s">
        <v>38</v>
      </c>
      <c r="J12" s="88"/>
      <c r="K12" s="88" t="s">
        <v>24</v>
      </c>
      <c r="L12" s="88"/>
    </row>
    <row r="13" spans="3:12" x14ac:dyDescent="0.2">
      <c r="C13" s="87" t="s">
        <v>31</v>
      </c>
      <c r="D13" s="87"/>
      <c r="E13" s="87">
        <f>COUNTIF('1-Formulario Exámenes'!$L$12:$L$41,C13)</f>
        <v>0</v>
      </c>
      <c r="F13" s="87"/>
      <c r="G13" s="87">
        <f>COUNTIF('1-Formulario Exámenes'!$M$12:$M$41,C13)</f>
        <v>0</v>
      </c>
      <c r="H13" s="87"/>
      <c r="I13" s="89">
        <v>1600</v>
      </c>
      <c r="J13" s="89"/>
      <c r="K13" s="89">
        <f>(E13+G13)*I13</f>
        <v>0</v>
      </c>
      <c r="L13" s="89"/>
    </row>
    <row r="14" spans="3:12" x14ac:dyDescent="0.2">
      <c r="C14" s="87" t="s">
        <v>32</v>
      </c>
      <c r="D14" s="87"/>
      <c r="E14" s="87">
        <f>COUNTIF('1-Formulario Exámenes'!$L$12:$L$41,C14)</f>
        <v>0</v>
      </c>
      <c r="F14" s="87"/>
      <c r="G14" s="87">
        <f>COUNTIF('1-Formulario Exámenes'!$M$12:$M$41,C14)</f>
        <v>0</v>
      </c>
      <c r="H14" s="87"/>
      <c r="I14" s="89">
        <v>2200</v>
      </c>
      <c r="J14" s="89"/>
      <c r="K14" s="89">
        <f>(E14+G14)*I14</f>
        <v>0</v>
      </c>
      <c r="L14" s="89"/>
    </row>
    <row r="15" spans="3:12" x14ac:dyDescent="0.2">
      <c r="C15" s="87" t="s">
        <v>33</v>
      </c>
      <c r="D15" s="87"/>
      <c r="E15" s="87">
        <f>COUNTIF('1-Formulario Exámenes'!$L$12:$L$41,C15)</f>
        <v>0</v>
      </c>
      <c r="F15" s="87"/>
      <c r="G15" s="87">
        <f>COUNTIF('1-Formulario Exámenes'!$M$12:$M$41,C15)</f>
        <v>0</v>
      </c>
      <c r="H15" s="87"/>
      <c r="I15" s="89">
        <v>3400</v>
      </c>
      <c r="J15" s="89"/>
      <c r="K15" s="89">
        <f>(E15+G15)*I15</f>
        <v>0</v>
      </c>
      <c r="L15" s="89"/>
    </row>
    <row r="16" spans="3:12" x14ac:dyDescent="0.2">
      <c r="C16" s="87" t="s">
        <v>34</v>
      </c>
      <c r="D16" s="87"/>
      <c r="E16" s="87">
        <f>COUNTIF('1-Formulario Exámenes'!$L$12:$L$41,C16)</f>
        <v>0</v>
      </c>
      <c r="F16" s="87"/>
      <c r="G16" s="87">
        <f>COUNTIF('1-Formulario Exámenes'!$M$12:$M$41,C16)</f>
        <v>0</v>
      </c>
      <c r="H16" s="87"/>
      <c r="I16" s="89">
        <v>4900</v>
      </c>
      <c r="J16" s="89"/>
      <c r="K16" s="89">
        <f>(E16+G16)*I16</f>
        <v>0</v>
      </c>
      <c r="L16" s="89"/>
    </row>
    <row r="17" spans="3:12" x14ac:dyDescent="0.2">
      <c r="C17" s="87" t="s">
        <v>35</v>
      </c>
      <c r="D17" s="87"/>
      <c r="E17" s="87">
        <f>COUNTIF('1-Formulario Exámenes'!$L$12:$L$41,C17)</f>
        <v>0</v>
      </c>
      <c r="F17" s="87"/>
      <c r="G17" s="95" t="s">
        <v>40</v>
      </c>
      <c r="H17" s="96"/>
      <c r="I17" s="89">
        <v>7500</v>
      </c>
      <c r="J17" s="89"/>
      <c r="K17" s="89">
        <f>(E17*I17)</f>
        <v>0</v>
      </c>
      <c r="L17" s="89"/>
    </row>
    <row r="18" spans="3:12" x14ac:dyDescent="0.2">
      <c r="C18" s="87" t="s">
        <v>36</v>
      </c>
      <c r="D18" s="87"/>
      <c r="E18" s="87">
        <f>COUNTIF('1-Formulario Exámenes'!$L$12:$L$41,C18)</f>
        <v>0</v>
      </c>
      <c r="F18" s="87"/>
      <c r="G18" s="97"/>
      <c r="H18" s="98"/>
      <c r="I18" s="89">
        <v>11500</v>
      </c>
      <c r="J18" s="89"/>
      <c r="K18" s="89">
        <f>(E18*I18)</f>
        <v>0</v>
      </c>
      <c r="L18" s="89"/>
    </row>
    <row r="19" spans="3:12" ht="15.75" x14ac:dyDescent="0.25">
      <c r="C19" s="90" t="s">
        <v>39</v>
      </c>
      <c r="D19" s="90"/>
      <c r="E19" s="91" t="str">
        <f>IF(SUM(E13:F18)=0,"",SUM(E13:F18))</f>
        <v/>
      </c>
      <c r="F19" s="91"/>
      <c r="G19" s="91" t="str">
        <f>IF(SUM(G13:H18)=0,"",SUM(G13:H18))</f>
        <v/>
      </c>
      <c r="H19" s="91"/>
      <c r="I19" s="92"/>
      <c r="J19" s="92"/>
      <c r="K19" s="93">
        <f>SUM(K13:L18)</f>
        <v>0</v>
      </c>
      <c r="L19" s="94"/>
    </row>
    <row r="20" spans="3:12" x14ac:dyDescent="0.2"/>
    <row r="21" spans="3:12" x14ac:dyDescent="0.2"/>
    <row r="32" spans="3:12" ht="132" hidden="1" customHeight="1" x14ac:dyDescent="0.2"/>
  </sheetData>
  <sheetProtection algorithmName="SHA-512" hashValue="o/aSDY9yeVOPnm+W7zb2O5SsTzWAgyudlnNF5oFaBWBOcb3rUynQVmskd0e79xrAj504pv8VzWLofwWrwXHkQw==" saltValue="XbjUmfopYckSLy6zBrhPeg==" spinCount="100000" sheet="1" objects="1" scenarios="1"/>
  <mergeCells count="46">
    <mergeCell ref="F3:I3"/>
    <mergeCell ref="F2:I2"/>
    <mergeCell ref="G5:I5"/>
    <mergeCell ref="E5:F5"/>
    <mergeCell ref="E8:F8"/>
    <mergeCell ref="G8:I8"/>
    <mergeCell ref="C11:L11"/>
    <mergeCell ref="K18:L18"/>
    <mergeCell ref="C19:D19"/>
    <mergeCell ref="E19:F19"/>
    <mergeCell ref="G19:H19"/>
    <mergeCell ref="I19:J19"/>
    <mergeCell ref="K19:L19"/>
    <mergeCell ref="G17:H18"/>
    <mergeCell ref="K12:L12"/>
    <mergeCell ref="K13:L13"/>
    <mergeCell ref="K14:L14"/>
    <mergeCell ref="K15:L15"/>
    <mergeCell ref="K16:L16"/>
    <mergeCell ref="K17:L17"/>
    <mergeCell ref="I12:J12"/>
    <mergeCell ref="I13:J13"/>
    <mergeCell ref="I14:J14"/>
    <mergeCell ref="I15:J15"/>
    <mergeCell ref="I16:J16"/>
    <mergeCell ref="I17:J17"/>
    <mergeCell ref="I18:J18"/>
    <mergeCell ref="G12:H12"/>
    <mergeCell ref="G13:H13"/>
    <mergeCell ref="G14:H14"/>
    <mergeCell ref="G15:H15"/>
    <mergeCell ref="G16:H16"/>
    <mergeCell ref="C18:D18"/>
    <mergeCell ref="E12:F12"/>
    <mergeCell ref="E13:F13"/>
    <mergeCell ref="E14:F14"/>
    <mergeCell ref="E15:F15"/>
    <mergeCell ref="E16:F16"/>
    <mergeCell ref="E17:F17"/>
    <mergeCell ref="E18:F18"/>
    <mergeCell ref="C12:D12"/>
    <mergeCell ref="C13:D13"/>
    <mergeCell ref="C14:D14"/>
    <mergeCell ref="C15:D15"/>
    <mergeCell ref="C16:D16"/>
    <mergeCell ref="C17:D1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1B5AD-96EB-45B2-BB95-A0B6D1F82436}">
  <dimension ref="A1:N39"/>
  <sheetViews>
    <sheetView showGridLines="0" topLeftCell="D1" zoomScale="75" zoomScaleNormal="75" workbookViewId="0">
      <selection activeCell="F4" sqref="F4"/>
    </sheetView>
  </sheetViews>
  <sheetFormatPr baseColWidth="10" defaultColWidth="0" defaultRowHeight="0" customHeight="1" zeroHeight="1" x14ac:dyDescent="0.2"/>
  <cols>
    <col min="1" max="2" width="14" style="35" hidden="1" customWidth="1"/>
    <col min="3" max="3" width="14" style="37" hidden="1" customWidth="1"/>
    <col min="4" max="4" width="14" style="37" customWidth="1"/>
    <col min="5" max="10" width="15" style="37" customWidth="1"/>
    <col min="11" max="11" width="14" style="37" customWidth="1"/>
    <col min="12" max="12" width="14" style="37" hidden="1" customWidth="1"/>
    <col min="13" max="14" width="14" style="35" hidden="1" customWidth="1"/>
    <col min="15" max="16384" width="0" style="35" hidden="1"/>
  </cols>
  <sheetData>
    <row r="1" spans="3:12" ht="106.5" customHeight="1" x14ac:dyDescent="0.2">
      <c r="C1" s="28"/>
      <c r="D1" s="35"/>
      <c r="E1" s="35"/>
      <c r="F1" s="35"/>
      <c r="G1" s="35"/>
      <c r="H1" s="35"/>
      <c r="I1" s="35"/>
      <c r="J1" s="35"/>
      <c r="K1" s="35"/>
      <c r="L1" s="35"/>
    </row>
    <row r="2" spans="3:12" ht="83.25" customHeight="1" x14ac:dyDescent="0.35">
      <c r="C2" s="28"/>
      <c r="D2" s="35"/>
      <c r="E2" s="35"/>
      <c r="F2" s="100" t="s">
        <v>54</v>
      </c>
      <c r="G2" s="100"/>
      <c r="H2" s="100"/>
      <c r="I2" s="100"/>
      <c r="J2" s="35"/>
      <c r="K2" s="35"/>
      <c r="L2" s="35"/>
    </row>
    <row r="3" spans="3:12" ht="21" customHeight="1" x14ac:dyDescent="0.2">
      <c r="C3" s="28"/>
      <c r="D3" s="35"/>
      <c r="E3" s="35"/>
      <c r="F3" s="110" t="s">
        <v>57</v>
      </c>
      <c r="G3" s="110"/>
      <c r="H3" s="110"/>
      <c r="I3" s="110"/>
      <c r="J3" s="35"/>
      <c r="K3" s="35"/>
      <c r="L3" s="35"/>
    </row>
    <row r="4" spans="3:12" ht="15" x14ac:dyDescent="0.2">
      <c r="C4" s="28"/>
      <c r="D4" s="35"/>
      <c r="E4" s="35"/>
      <c r="F4" s="35"/>
      <c r="G4" s="35"/>
      <c r="H4" s="35"/>
      <c r="I4" s="35"/>
      <c r="J4" s="35"/>
      <c r="K4" s="35"/>
      <c r="L4" s="35"/>
    </row>
    <row r="5" spans="3:12" s="37" customFormat="1" ht="33.75" customHeight="1" x14ac:dyDescent="0.25">
      <c r="C5" s="28"/>
      <c r="E5" s="101" t="s">
        <v>41</v>
      </c>
      <c r="F5" s="101"/>
      <c r="G5" s="79" t="str">
        <f>IF('1-Formulario Exámenes'!K5=0,"-",'1-Formulario Exámenes'!K5)</f>
        <v>-</v>
      </c>
      <c r="H5" s="80"/>
      <c r="I5" s="81"/>
    </row>
    <row r="6" spans="3:12" ht="15" x14ac:dyDescent="0.2">
      <c r="C6" s="28"/>
      <c r="D6" s="35"/>
      <c r="E6" s="35"/>
      <c r="F6" s="35"/>
      <c r="G6" s="35"/>
      <c r="H6" s="35"/>
      <c r="I6" s="35"/>
      <c r="J6" s="35"/>
      <c r="K6" s="35"/>
      <c r="L6" s="35"/>
    </row>
    <row r="7" spans="3:12" s="37" customFormat="1" ht="33.75" customHeight="1" x14ac:dyDescent="0.25">
      <c r="C7" s="28"/>
      <c r="E7" s="101" t="s">
        <v>44</v>
      </c>
      <c r="F7" s="101"/>
      <c r="G7" s="102">
        <f>'3-Resumen Exámenes'!G8:I8</f>
        <v>0</v>
      </c>
      <c r="H7" s="80"/>
      <c r="I7" s="81"/>
      <c r="J7" s="38"/>
    </row>
    <row r="8" spans="3:12" ht="15" x14ac:dyDescent="0.2">
      <c r="C8" s="28"/>
      <c r="D8" s="35"/>
      <c r="E8" s="35"/>
      <c r="F8" s="35"/>
      <c r="G8" s="35"/>
      <c r="H8" s="35"/>
      <c r="I8" s="35"/>
      <c r="J8" s="35"/>
      <c r="K8" s="35"/>
      <c r="L8" s="35"/>
    </row>
    <row r="9" spans="3:12" ht="33.75" customHeight="1" x14ac:dyDescent="0.2">
      <c r="E9" s="101" t="s">
        <v>45</v>
      </c>
      <c r="F9" s="101"/>
      <c r="G9" s="102">
        <f>'2-Formulario Reservas'!L6</f>
        <v>0</v>
      </c>
      <c r="H9" s="80"/>
      <c r="I9" s="81"/>
    </row>
    <row r="10" spans="3:12" s="25" customFormat="1" ht="18" customHeight="1" x14ac:dyDescent="0.2">
      <c r="C10" s="40"/>
      <c r="D10" s="40"/>
      <c r="E10" s="107" t="s">
        <v>46</v>
      </c>
      <c r="F10" s="107"/>
      <c r="G10" s="108">
        <f>'2-Formulario Reservas'!D6</f>
        <v>0</v>
      </c>
      <c r="H10" s="108"/>
      <c r="I10" s="108"/>
      <c r="J10" s="40"/>
      <c r="K10" s="40"/>
      <c r="L10" s="40"/>
    </row>
    <row r="11" spans="3:12" s="25" customFormat="1" ht="18" customHeight="1" x14ac:dyDescent="0.2">
      <c r="C11" s="40"/>
      <c r="D11" s="40"/>
      <c r="E11" s="107" t="s">
        <v>53</v>
      </c>
      <c r="F11" s="107"/>
      <c r="G11" s="107" t="str">
        <f>'2-Formulario Reservas'!E6&amp;" plazas"</f>
        <v>0 plazas</v>
      </c>
      <c r="H11" s="107"/>
      <c r="I11" s="107"/>
      <c r="J11" s="40"/>
      <c r="K11" s="40"/>
      <c r="L11" s="40"/>
    </row>
    <row r="12" spans="3:12" s="25" customFormat="1" ht="18" customHeight="1" x14ac:dyDescent="0.2">
      <c r="C12" s="40"/>
      <c r="D12" s="40"/>
      <c r="E12" s="107" t="s">
        <v>47</v>
      </c>
      <c r="F12" s="107"/>
      <c r="G12" s="103">
        <f>+'2-Formulario Reservas'!F6</f>
        <v>0</v>
      </c>
      <c r="H12" s="104"/>
      <c r="I12" s="104"/>
      <c r="J12" s="40"/>
      <c r="K12" s="40"/>
      <c r="L12" s="40"/>
    </row>
    <row r="13" spans="3:12" s="25" customFormat="1" ht="18" customHeight="1" x14ac:dyDescent="0.2">
      <c r="C13" s="40"/>
      <c r="D13" s="40"/>
      <c r="E13" s="107" t="s">
        <v>49</v>
      </c>
      <c r="F13" s="107"/>
      <c r="G13" s="103">
        <f>+'2-Formulario Reservas'!G6</f>
        <v>0</v>
      </c>
      <c r="H13" s="104"/>
      <c r="I13" s="104"/>
      <c r="J13" s="40"/>
      <c r="K13" s="40"/>
      <c r="L13" s="40"/>
    </row>
    <row r="14" spans="3:12" s="25" customFormat="1" ht="18" customHeight="1" x14ac:dyDescent="0.2">
      <c r="C14" s="40"/>
      <c r="D14" s="40"/>
      <c r="E14" s="107" t="s">
        <v>48</v>
      </c>
      <c r="F14" s="107"/>
      <c r="G14" s="103">
        <f>+'2-Formulario Reservas'!H6</f>
        <v>0</v>
      </c>
      <c r="H14" s="104"/>
      <c r="I14" s="104"/>
      <c r="J14" s="40"/>
      <c r="K14" s="40"/>
      <c r="L14" s="40"/>
    </row>
    <row r="15" spans="3:12" s="25" customFormat="1" ht="18" customHeight="1" x14ac:dyDescent="0.2">
      <c r="C15" s="40"/>
      <c r="D15" s="40"/>
      <c r="E15" s="107" t="s">
        <v>59</v>
      </c>
      <c r="F15" s="107"/>
      <c r="G15" s="109" t="str">
        <f>IFERROR("Totales: "&amp;(SUM(G12:I14)/1500)&amp;" (Vegetarianos: "&amp;'2-Formulario Reservas'!I6&amp;")","")</f>
        <v>Totales: 0 (Vegetarianos: 0)</v>
      </c>
      <c r="H15" s="109"/>
      <c r="I15" s="109"/>
      <c r="J15" s="40"/>
      <c r="K15" s="40"/>
      <c r="L15" s="40"/>
    </row>
    <row r="16" spans="3:12" s="25" customFormat="1" ht="18" customHeight="1" x14ac:dyDescent="0.2">
      <c r="C16" s="40"/>
      <c r="D16" s="40"/>
      <c r="E16" s="107" t="s">
        <v>50</v>
      </c>
      <c r="F16" s="107"/>
      <c r="G16" s="103">
        <f>+'2-Formulario Reservas'!K6</f>
        <v>0</v>
      </c>
      <c r="H16" s="104"/>
      <c r="I16" s="104"/>
      <c r="J16" s="40"/>
      <c r="K16" s="40"/>
      <c r="L16" s="40"/>
    </row>
    <row r="17" spans="5:9" ht="15" customHeight="1" x14ac:dyDescent="0.2"/>
    <row r="18" spans="5:9" ht="33.75" customHeight="1" x14ac:dyDescent="0.2">
      <c r="E18" s="101" t="s">
        <v>51</v>
      </c>
      <c r="F18" s="101"/>
      <c r="G18" s="102">
        <f>G7+G9</f>
        <v>0</v>
      </c>
      <c r="H18" s="105"/>
      <c r="I18" s="106"/>
    </row>
    <row r="19" spans="5:9" ht="15.75" customHeight="1" x14ac:dyDescent="0.2"/>
    <row r="20" spans="5:9" ht="15" x14ac:dyDescent="0.2"/>
    <row r="21" spans="5:9" ht="15" x14ac:dyDescent="0.2"/>
    <row r="22" spans="5:9" ht="15" hidden="1" customHeight="1" x14ac:dyDescent="0.2"/>
    <row r="23" spans="5:9" ht="15" hidden="1" customHeight="1" x14ac:dyDescent="0.2"/>
    <row r="24" spans="5:9" ht="15" hidden="1" customHeight="1" x14ac:dyDescent="0.2"/>
    <row r="25" spans="5:9" ht="15" hidden="1" customHeight="1" x14ac:dyDescent="0.2"/>
    <row r="26" spans="5:9" ht="15" hidden="1" customHeight="1" x14ac:dyDescent="0.2"/>
    <row r="27" spans="5:9" ht="15" hidden="1" customHeight="1" x14ac:dyDescent="0.2"/>
    <row r="28" spans="5:9" ht="15" hidden="1" customHeight="1" x14ac:dyDescent="0.2"/>
    <row r="29" spans="5:9" ht="15" hidden="1" customHeight="1" x14ac:dyDescent="0.2"/>
    <row r="30" spans="5:9" ht="15" hidden="1" customHeight="1" x14ac:dyDescent="0.2"/>
    <row r="31" spans="5:9" ht="15" hidden="1" customHeight="1" x14ac:dyDescent="0.2"/>
    <row r="32" spans="5:9" ht="132" hidden="1" customHeight="1" x14ac:dyDescent="0.2"/>
    <row r="33" ht="15" hidden="1" customHeight="1" x14ac:dyDescent="0.2"/>
    <row r="34" ht="15" hidden="1" customHeight="1" x14ac:dyDescent="0.2"/>
    <row r="35" ht="15" hidden="1" customHeight="1" x14ac:dyDescent="0.2"/>
    <row r="36" ht="15" hidden="1" customHeight="1" x14ac:dyDescent="0.2"/>
    <row r="37" ht="15" hidden="1" customHeight="1" x14ac:dyDescent="0.2"/>
    <row r="38" ht="15" hidden="1" customHeight="1" x14ac:dyDescent="0.2"/>
    <row r="39" ht="15" hidden="1" customHeight="1" x14ac:dyDescent="0.2"/>
  </sheetData>
  <sheetProtection algorithmName="SHA-512" hashValue="4qgV9EDMwczNLbgJSxoXMIgydwcfeeUVL67sJOU6DkoptBSPkFAkJA/ihe9Y+SE8UOMKjvO/ClGESzB1PrJwLg==" saltValue="7jBpS1z8D37OQeC5qHqK0A==" spinCount="100000" sheet="1" objects="1" scenarios="1"/>
  <mergeCells count="24">
    <mergeCell ref="F3:I3"/>
    <mergeCell ref="F2:I2"/>
    <mergeCell ref="G11:I11"/>
    <mergeCell ref="G12:I12"/>
    <mergeCell ref="G13:I13"/>
    <mergeCell ref="E5:F5"/>
    <mergeCell ref="G5:I5"/>
    <mergeCell ref="E7:F7"/>
    <mergeCell ref="G7:I7"/>
    <mergeCell ref="G14:I14"/>
    <mergeCell ref="G16:I16"/>
    <mergeCell ref="G18:I18"/>
    <mergeCell ref="E9:F9"/>
    <mergeCell ref="G9:I9"/>
    <mergeCell ref="E10:F10"/>
    <mergeCell ref="G10:I10"/>
    <mergeCell ref="E18:F18"/>
    <mergeCell ref="E14:F14"/>
    <mergeCell ref="E16:F16"/>
    <mergeCell ref="E12:F12"/>
    <mergeCell ref="E13:F13"/>
    <mergeCell ref="E11:F11"/>
    <mergeCell ref="E15:F15"/>
    <mergeCell ref="G15:I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1-Formulario Exámenes</vt:lpstr>
      <vt:lpstr>2-Formulario Reservas</vt:lpstr>
      <vt:lpstr>3-Resumen Exámenes</vt:lpstr>
      <vt:lpstr>4-Resumen 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Passicot</cp:lastModifiedBy>
  <cp:lastPrinted>2023-05-04T17:52:40Z</cp:lastPrinted>
  <dcterms:created xsi:type="dcterms:W3CDTF">2023-05-04T17:21:30Z</dcterms:created>
  <dcterms:modified xsi:type="dcterms:W3CDTF">2023-05-11T00:51:35Z</dcterms:modified>
</cp:coreProperties>
</file>