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50" yWindow="615" windowWidth="28200" windowHeight="12255"/>
  </bookViews>
  <sheets>
    <sheet name="COMPLETAR" sheetId="1" r:id="rId1"/>
    <sheet name="RESUMEN" sheetId="2" r:id="rId2"/>
    <sheet name="Sheet1" sheetId="3" state="hidden" r:id="rId3"/>
  </sheets>
  <calcPr calcId="144525"/>
  <extLst>
    <ext uri="GoogleSheetsCustomDataVersion2">
      <go:sheetsCustomData xmlns:go="http://customooxmlschemas.google.com/" r:id="rId7" roundtripDataChecksum="uFw1aOHHjDtkNIy7r5nxezhqTouV5IuOE+gj+v+bQ7E="/>
    </ext>
  </extLst>
</workbook>
</file>

<file path=xl/calcChain.xml><?xml version="1.0" encoding="utf-8"?>
<calcChain xmlns="http://schemas.openxmlformats.org/spreadsheetml/2006/main">
  <c r="F43" i="2" l="1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1" i="2"/>
  <c r="G29" i="2"/>
  <c r="F29" i="2"/>
  <c r="E29" i="2"/>
  <c r="G28" i="2"/>
  <c r="F28" i="2"/>
  <c r="E28" i="2"/>
  <c r="F25" i="2"/>
  <c r="E25" i="2"/>
  <c r="F24" i="2"/>
  <c r="E24" i="2"/>
  <c r="F23" i="2"/>
  <c r="E23" i="2"/>
  <c r="G22" i="2"/>
  <c r="F22" i="2"/>
  <c r="E22" i="2"/>
  <c r="G21" i="2"/>
  <c r="F21" i="2"/>
  <c r="E21" i="2"/>
  <c r="G20" i="2"/>
  <c r="F20" i="2"/>
  <c r="E20" i="2"/>
  <c r="E5" i="2"/>
  <c r="P83" i="1"/>
  <c r="O83" i="1"/>
  <c r="N83" i="1"/>
  <c r="G83" i="1"/>
  <c r="T82" i="1"/>
  <c r="S82" i="1"/>
  <c r="R82" i="1"/>
  <c r="Q82" i="1"/>
  <c r="U82" i="1" s="1"/>
  <c r="T81" i="1"/>
  <c r="S81" i="1"/>
  <c r="U81" i="1" s="1"/>
  <c r="R81" i="1"/>
  <c r="Q81" i="1"/>
  <c r="T80" i="1"/>
  <c r="S80" i="1"/>
  <c r="R80" i="1"/>
  <c r="Q80" i="1"/>
  <c r="U80" i="1" s="1"/>
  <c r="T79" i="1"/>
  <c r="S79" i="1"/>
  <c r="R79" i="1"/>
  <c r="Q79" i="1"/>
  <c r="U79" i="1" s="1"/>
  <c r="T78" i="1"/>
  <c r="S78" i="1"/>
  <c r="R78" i="1"/>
  <c r="U78" i="1" s="1"/>
  <c r="Q78" i="1"/>
  <c r="T77" i="1"/>
  <c r="S77" i="1"/>
  <c r="U77" i="1" s="1"/>
  <c r="R77" i="1"/>
  <c r="Q77" i="1"/>
  <c r="T76" i="1"/>
  <c r="S76" i="1"/>
  <c r="R76" i="1"/>
  <c r="Q76" i="1"/>
  <c r="U76" i="1" s="1"/>
  <c r="T75" i="1"/>
  <c r="S75" i="1"/>
  <c r="R75" i="1"/>
  <c r="Q75" i="1"/>
  <c r="U75" i="1" s="1"/>
  <c r="T74" i="1"/>
  <c r="S74" i="1"/>
  <c r="R74" i="1"/>
  <c r="U74" i="1" s="1"/>
  <c r="Q74" i="1"/>
  <c r="T73" i="1"/>
  <c r="S73" i="1"/>
  <c r="R73" i="1"/>
  <c r="Q73" i="1"/>
  <c r="U73" i="1" s="1"/>
  <c r="T72" i="1"/>
  <c r="S72" i="1"/>
  <c r="R72" i="1"/>
  <c r="Q72" i="1"/>
  <c r="U72" i="1" s="1"/>
  <c r="U71" i="1"/>
  <c r="T71" i="1"/>
  <c r="S71" i="1"/>
  <c r="R71" i="1"/>
  <c r="Q71" i="1"/>
  <c r="T70" i="1"/>
  <c r="S70" i="1"/>
  <c r="R70" i="1"/>
  <c r="Q70" i="1"/>
  <c r="U70" i="1" s="1"/>
  <c r="T69" i="1"/>
  <c r="S69" i="1"/>
  <c r="R69" i="1"/>
  <c r="U69" i="1" s="1"/>
  <c r="Q69" i="1"/>
  <c r="T68" i="1"/>
  <c r="U68" i="1" s="1"/>
  <c r="S68" i="1"/>
  <c r="R68" i="1"/>
  <c r="Q68" i="1"/>
  <c r="T67" i="1"/>
  <c r="S67" i="1"/>
  <c r="R67" i="1"/>
  <c r="Q67" i="1"/>
  <c r="U67" i="1" s="1"/>
  <c r="T66" i="1"/>
  <c r="S66" i="1"/>
  <c r="R66" i="1"/>
  <c r="Q66" i="1"/>
  <c r="U66" i="1" s="1"/>
  <c r="T65" i="1"/>
  <c r="S65" i="1"/>
  <c r="U65" i="1" s="1"/>
  <c r="R65" i="1"/>
  <c r="Q65" i="1"/>
  <c r="T64" i="1"/>
  <c r="S64" i="1"/>
  <c r="R64" i="1"/>
  <c r="Q64" i="1"/>
  <c r="U64" i="1" s="1"/>
  <c r="T63" i="1"/>
  <c r="S63" i="1"/>
  <c r="R63" i="1"/>
  <c r="Q63" i="1"/>
  <c r="U63" i="1" s="1"/>
  <c r="T62" i="1"/>
  <c r="S62" i="1"/>
  <c r="R62" i="1"/>
  <c r="U62" i="1" s="1"/>
  <c r="Q62" i="1"/>
  <c r="T61" i="1"/>
  <c r="S61" i="1"/>
  <c r="U61" i="1" s="1"/>
  <c r="R61" i="1"/>
  <c r="Q61" i="1"/>
  <c r="T60" i="1"/>
  <c r="S60" i="1"/>
  <c r="R60" i="1"/>
  <c r="Q60" i="1"/>
  <c r="U60" i="1" s="1"/>
  <c r="T59" i="1"/>
  <c r="S59" i="1"/>
  <c r="R59" i="1"/>
  <c r="Q59" i="1"/>
  <c r="U59" i="1" s="1"/>
  <c r="T58" i="1"/>
  <c r="S58" i="1"/>
  <c r="R58" i="1"/>
  <c r="U58" i="1" s="1"/>
  <c r="Q58" i="1"/>
  <c r="T57" i="1"/>
  <c r="S57" i="1"/>
  <c r="R57" i="1"/>
  <c r="Q57" i="1"/>
  <c r="U57" i="1" s="1"/>
  <c r="T56" i="1"/>
  <c r="S56" i="1"/>
  <c r="R56" i="1"/>
  <c r="Q56" i="1"/>
  <c r="U56" i="1" s="1"/>
  <c r="U55" i="1"/>
  <c r="T55" i="1"/>
  <c r="S55" i="1"/>
  <c r="R55" i="1"/>
  <c r="Q55" i="1"/>
  <c r="T54" i="1"/>
  <c r="S54" i="1"/>
  <c r="R54" i="1"/>
  <c r="Q54" i="1"/>
  <c r="U54" i="1" s="1"/>
  <c r="T53" i="1"/>
  <c r="S53" i="1"/>
  <c r="R53" i="1"/>
  <c r="U53" i="1" s="1"/>
  <c r="Q53" i="1"/>
  <c r="T52" i="1"/>
  <c r="U52" i="1" s="1"/>
  <c r="S52" i="1"/>
  <c r="R52" i="1"/>
  <c r="Q52" i="1"/>
  <c r="T51" i="1"/>
  <c r="S51" i="1"/>
  <c r="R51" i="1"/>
  <c r="Q51" i="1"/>
  <c r="U51" i="1" s="1"/>
  <c r="T50" i="1"/>
  <c r="S50" i="1"/>
  <c r="R50" i="1"/>
  <c r="Q50" i="1"/>
  <c r="U50" i="1" s="1"/>
  <c r="T49" i="1"/>
  <c r="S49" i="1"/>
  <c r="U49" i="1" s="1"/>
  <c r="R49" i="1"/>
  <c r="Q49" i="1"/>
  <c r="T48" i="1"/>
  <c r="S48" i="1"/>
  <c r="R48" i="1"/>
  <c r="Q48" i="1"/>
  <c r="U48" i="1" s="1"/>
  <c r="T47" i="1"/>
  <c r="S47" i="1"/>
  <c r="R47" i="1"/>
  <c r="Q47" i="1"/>
  <c r="U47" i="1" s="1"/>
  <c r="T46" i="1"/>
  <c r="S46" i="1"/>
  <c r="R46" i="1"/>
  <c r="U46" i="1" s="1"/>
  <c r="Q46" i="1"/>
  <c r="T45" i="1"/>
  <c r="S45" i="1"/>
  <c r="U45" i="1" s="1"/>
  <c r="R45" i="1"/>
  <c r="Q45" i="1"/>
  <c r="T44" i="1"/>
  <c r="S44" i="1"/>
  <c r="R44" i="1"/>
  <c r="Q44" i="1"/>
  <c r="U44" i="1" s="1"/>
  <c r="T43" i="1"/>
  <c r="S43" i="1"/>
  <c r="R43" i="1"/>
  <c r="Q43" i="1"/>
  <c r="U43" i="1" s="1"/>
  <c r="T42" i="1"/>
  <c r="U42" i="1" s="1"/>
  <c r="S42" i="1"/>
  <c r="R42" i="1"/>
  <c r="Q42" i="1"/>
  <c r="T41" i="1"/>
  <c r="S41" i="1"/>
  <c r="R41" i="1"/>
  <c r="Q41" i="1"/>
  <c r="U41" i="1" s="1"/>
  <c r="T40" i="1"/>
  <c r="S40" i="1"/>
  <c r="R40" i="1"/>
  <c r="Q40" i="1"/>
  <c r="U40" i="1" s="1"/>
  <c r="U39" i="1"/>
  <c r="T39" i="1"/>
  <c r="S39" i="1"/>
  <c r="R39" i="1"/>
  <c r="Q39" i="1"/>
  <c r="T38" i="1"/>
  <c r="S38" i="1"/>
  <c r="R38" i="1"/>
  <c r="Q38" i="1"/>
  <c r="U38" i="1" s="1"/>
  <c r="T37" i="1"/>
  <c r="S37" i="1"/>
  <c r="R37" i="1"/>
  <c r="U37" i="1" s="1"/>
  <c r="Q37" i="1"/>
  <c r="T36" i="1"/>
  <c r="U36" i="1" s="1"/>
  <c r="S36" i="1"/>
  <c r="R36" i="1"/>
  <c r="Q36" i="1"/>
  <c r="T35" i="1"/>
  <c r="S35" i="1"/>
  <c r="R35" i="1"/>
  <c r="Q35" i="1"/>
  <c r="U35" i="1" s="1"/>
  <c r="T34" i="1"/>
  <c r="S34" i="1"/>
  <c r="R34" i="1"/>
  <c r="Q34" i="1"/>
  <c r="U34" i="1" s="1"/>
  <c r="T33" i="1"/>
  <c r="S33" i="1"/>
  <c r="U33" i="1" s="1"/>
  <c r="R33" i="1"/>
  <c r="Q33" i="1"/>
  <c r="T32" i="1"/>
  <c r="S32" i="1"/>
  <c r="R32" i="1"/>
  <c r="Q32" i="1"/>
  <c r="U32" i="1" s="1"/>
  <c r="T31" i="1"/>
  <c r="S31" i="1"/>
  <c r="R31" i="1"/>
  <c r="Q31" i="1"/>
  <c r="U31" i="1" s="1"/>
  <c r="T30" i="1"/>
  <c r="S30" i="1"/>
  <c r="R30" i="1"/>
  <c r="U30" i="1" s="1"/>
  <c r="Q30" i="1"/>
  <c r="T29" i="1"/>
  <c r="S29" i="1"/>
  <c r="R29" i="1"/>
  <c r="Q29" i="1"/>
  <c r="U29" i="1" s="1"/>
  <c r="T28" i="1"/>
  <c r="S28" i="1"/>
  <c r="R28" i="1"/>
  <c r="Q28" i="1"/>
  <c r="U28" i="1" s="1"/>
  <c r="T27" i="1"/>
  <c r="S27" i="1"/>
  <c r="R27" i="1"/>
  <c r="Q27" i="1"/>
  <c r="U27" i="1" s="1"/>
  <c r="T26" i="1"/>
  <c r="U26" i="1" s="1"/>
  <c r="S26" i="1"/>
  <c r="R26" i="1"/>
  <c r="Q26" i="1"/>
  <c r="T25" i="1"/>
  <c r="S25" i="1"/>
  <c r="R25" i="1"/>
  <c r="Q25" i="1"/>
  <c r="U25" i="1" s="1"/>
  <c r="T24" i="1"/>
  <c r="S24" i="1"/>
  <c r="R24" i="1"/>
  <c r="Q24" i="1"/>
  <c r="U24" i="1" s="1"/>
  <c r="U23" i="1"/>
  <c r="T23" i="1"/>
  <c r="S23" i="1"/>
  <c r="R23" i="1"/>
  <c r="Q23" i="1"/>
  <c r="T22" i="1"/>
  <c r="S22" i="1"/>
  <c r="R22" i="1"/>
  <c r="Q22" i="1"/>
  <c r="U22" i="1" s="1"/>
  <c r="T21" i="1"/>
  <c r="S21" i="1"/>
  <c r="R21" i="1"/>
  <c r="U21" i="1" s="1"/>
  <c r="Q21" i="1"/>
  <c r="T20" i="1"/>
  <c r="U20" i="1" s="1"/>
  <c r="S20" i="1"/>
  <c r="R20" i="1"/>
  <c r="Q20" i="1"/>
  <c r="T19" i="1"/>
  <c r="S19" i="1"/>
  <c r="R19" i="1"/>
  <c r="Q19" i="1"/>
  <c r="U19" i="1" s="1"/>
  <c r="T18" i="1"/>
  <c r="S18" i="1"/>
  <c r="R18" i="1"/>
  <c r="Q18" i="1"/>
  <c r="U18" i="1" s="1"/>
  <c r="T17" i="1"/>
  <c r="S17" i="1"/>
  <c r="U17" i="1" s="1"/>
  <c r="R17" i="1"/>
  <c r="Q17" i="1"/>
  <c r="T16" i="1"/>
  <c r="S16" i="1"/>
  <c r="R16" i="1"/>
  <c r="Q16" i="1"/>
  <c r="U16" i="1" s="1"/>
  <c r="T15" i="1"/>
  <c r="S15" i="1"/>
  <c r="R15" i="1"/>
  <c r="Q15" i="1"/>
  <c r="U15" i="1" s="1"/>
  <c r="T14" i="1"/>
  <c r="S14" i="1"/>
  <c r="R14" i="1"/>
  <c r="U14" i="1" s="1"/>
  <c r="Q14" i="1"/>
  <c r="U13" i="1"/>
  <c r="T13" i="1"/>
  <c r="T83" i="1" s="1"/>
  <c r="G16" i="2" s="1"/>
  <c r="S13" i="1"/>
  <c r="S83" i="1" s="1"/>
  <c r="E14" i="2" s="1"/>
  <c r="G14" i="2" s="1"/>
  <c r="R13" i="1"/>
  <c r="R83" i="1" s="1"/>
  <c r="E13" i="2" s="1"/>
  <c r="G13" i="2" s="1"/>
  <c r="Q13" i="1"/>
  <c r="Q83" i="1" s="1"/>
  <c r="E12" i="2" s="1"/>
  <c r="G12" i="2" s="1"/>
  <c r="G15" i="2" s="1"/>
  <c r="G17" i="2" s="1"/>
  <c r="E6" i="2" s="1"/>
  <c r="A2" i="1"/>
  <c r="A1" i="1"/>
  <c r="U83" i="1" l="1"/>
</calcChain>
</file>

<file path=xl/sharedStrings.xml><?xml version="1.0" encoding="utf-8"?>
<sst xmlns="http://schemas.openxmlformats.org/spreadsheetml/2006/main" count="120" uniqueCount="102">
  <si>
    <t>DETALLES DE INSCRIPCIONES</t>
  </si>
  <si>
    <t>Haga clic en las celdas para elegir ASOCIACIÓN y EQUIPOS que presenta:</t>
  </si>
  <si>
    <t>PRESENTA EQUIPO</t>
  </si>
  <si>
    <t>MASCULINO</t>
  </si>
  <si>
    <t>FEMENINO</t>
  </si>
  <si>
    <t>JUNIOR</t>
  </si>
  <si>
    <t>ASOCIACIÓN / DOJO:</t>
  </si>
  <si>
    <t xml:space="preserve">NOMBRE </t>
  </si>
  <si>
    <t>APELLIDO</t>
  </si>
  <si>
    <t>FECHA DE NACIMIENTO</t>
  </si>
  <si>
    <t>SEXO</t>
  </si>
  <si>
    <t>TORNEO</t>
  </si>
  <si>
    <t>EXÁMENES</t>
  </si>
  <si>
    <t>ALMUERZOS</t>
  </si>
  <si>
    <t>SAYONARA</t>
  </si>
  <si>
    <t>MONTO TORNEO</t>
  </si>
  <si>
    <t>MONTO ALMUERZO</t>
  </si>
  <si>
    <t>MONTO SAYONARA</t>
  </si>
  <si>
    <t>MONTO EXÁMENES</t>
  </si>
  <si>
    <t>MONTO TOTAL</t>
  </si>
  <si>
    <t xml:space="preserve">Individual </t>
  </si>
  <si>
    <t xml:space="preserve">KENDO </t>
  </si>
  <si>
    <t>Iaido</t>
  </si>
  <si>
    <t>Sáb 17</t>
  </si>
  <si>
    <t>Dom 18</t>
  </si>
  <si>
    <t>(Seleccione)</t>
  </si>
  <si>
    <t>Grado a rendir Kendo</t>
  </si>
  <si>
    <t>Fecha Último Exámen</t>
  </si>
  <si>
    <t>Diploma</t>
  </si>
  <si>
    <t>Grado a rendir Iaido</t>
  </si>
  <si>
    <t>TOTAL</t>
  </si>
  <si>
    <t>Torneo Nacional COPA ARGENTINA 2024</t>
  </si>
  <si>
    <t>Olivos - 17 y 18 de agosto de 2024</t>
  </si>
  <si>
    <t>RESUMEN DE INSCRIPCIÓN Y RESERVAS</t>
  </si>
  <si>
    <t>Haga clic en la celda para elegir y insertar el nombre del Asociación o Dojo.</t>
  </si>
  <si>
    <t>Total a Pagar</t>
  </si>
  <si>
    <t>INSCRIPCIÓN</t>
  </si>
  <si>
    <t>Valor a Pagar (ARS)</t>
  </si>
  <si>
    <t>Unitario</t>
  </si>
  <si>
    <t>Total</t>
  </si>
  <si>
    <t xml:space="preserve">TORNEO </t>
  </si>
  <si>
    <t>ALMUERZO</t>
  </si>
  <si>
    <t>SUBTOTAL</t>
  </si>
  <si>
    <t>-----------</t>
  </si>
  <si>
    <t>---------</t>
  </si>
  <si>
    <t>Examenes</t>
  </si>
  <si>
    <t>Kendo</t>
  </si>
  <si>
    <t>-</t>
  </si>
  <si>
    <t>Almuerzos</t>
  </si>
  <si>
    <t>Sábado</t>
  </si>
  <si>
    <t>Domingo</t>
  </si>
  <si>
    <t>Sayonara</t>
  </si>
  <si>
    <t>Torneos</t>
  </si>
  <si>
    <t>ASOCIACIONES</t>
  </si>
  <si>
    <t>Categorias Individuales</t>
  </si>
  <si>
    <t>Categorias Equipos</t>
  </si>
  <si>
    <t xml:space="preserve">Grado Examenes </t>
  </si>
  <si>
    <t>Derecho Examen</t>
  </si>
  <si>
    <t>Registro Examen</t>
  </si>
  <si>
    <t>Comidas</t>
  </si>
  <si>
    <t>ARAKI</t>
  </si>
  <si>
    <t>Si</t>
  </si>
  <si>
    <t>No participa</t>
  </si>
  <si>
    <t>FAK</t>
  </si>
  <si>
    <t>No</t>
  </si>
  <si>
    <t>Masculino</t>
  </si>
  <si>
    <t>BUSHIDO DOJO</t>
  </si>
  <si>
    <t>Femenino Kyu</t>
  </si>
  <si>
    <t>Equipo Masculino</t>
  </si>
  <si>
    <t>3º Kyu</t>
  </si>
  <si>
    <t>CLAK</t>
  </si>
  <si>
    <t>Común</t>
  </si>
  <si>
    <t>Femenino</t>
  </si>
  <si>
    <t>CHACO</t>
  </si>
  <si>
    <t>Femenino Dan</t>
  </si>
  <si>
    <t>Equipo Femenino</t>
  </si>
  <si>
    <t>2º Kyu</t>
  </si>
  <si>
    <t>Otro</t>
  </si>
  <si>
    <t>Vegetariano</t>
  </si>
  <si>
    <t>CORRENTINA</t>
  </si>
  <si>
    <t>Masculino Kyu</t>
  </si>
  <si>
    <t>Equipo Junior</t>
  </si>
  <si>
    <t>1º Kyu</t>
  </si>
  <si>
    <t>DAI SHIN KAI</t>
  </si>
  <si>
    <t>Masculino 1-2 Dan</t>
  </si>
  <si>
    <t>1º Dan</t>
  </si>
  <si>
    <t>JIKISHINKAN</t>
  </si>
  <si>
    <t>Masculino 3 Dan o +</t>
  </si>
  <si>
    <t>2º Dan</t>
  </si>
  <si>
    <t>KATSUMOTO</t>
  </si>
  <si>
    <t>Junior</t>
  </si>
  <si>
    <t>3º Dan</t>
  </si>
  <si>
    <t>KENMUKAN</t>
  </si>
  <si>
    <t>Master</t>
  </si>
  <si>
    <t>KODENKAI</t>
  </si>
  <si>
    <t>KUMA KAI</t>
  </si>
  <si>
    <t>NEUQUEN</t>
  </si>
  <si>
    <t>NICHIA-COA</t>
  </si>
  <si>
    <t>SEIBU</t>
  </si>
  <si>
    <t>SHIN SEN KAI</t>
  </si>
  <si>
    <t>SUZAKU</t>
  </si>
  <si>
    <t>YOSHINKAN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</si>
</sst>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[$USD]\ #,##0"/>
    <numFmt numFmtId="165" formatCode="dd&quot;/&quot;mmm&quot;/&quot;yyyy"/>
    <numFmt numFmtId="166" formatCode="&quot;$&quot;#,##0.00"/>
    <numFmt numFmtId="167" formatCode="_-* #,##0.00_-;\-* #,##0.00_-;_-* &quot;-&quot;??_-;_-@"/>
    <numFmt numFmtId="168" formatCode="[$$-409]#,##0.00_ ;\-[$$-409]#,##0.00\ "/>
    <numFmt numFmtId="169" formatCode="_-[$$-2C0A]\ * #,##0.00_-;\-[$$-2C0A]\ * #,##0.00_-;_-[$$-2C0A]\ * &quot;-&quot;??_-;_-@"/>
    <numFmt numFmtId="170" formatCode="[$USD]\ #,##0.00;\-[$USD]\ #,##0.00"/>
    <numFmt numFmtId="171" formatCode="_-* #,##0_-;\-* #,##0_-;_-* &quot;-&quot;??_-;_-@"/>
    <numFmt numFmtId="172" formatCode="&quot;$&quot;#,##0"/>
    <numFmt numFmtId="173" formatCode="[$US$]#,##0.00"/>
  </numFmts>
  <fonts count="34">
    <font>
      <sz val="10"/>
      <color rgb="FF000000"/>
      <name val="Arial"/>
      <scheme val="minor"/>
    </font>
    <font>
      <b/>
      <sz val="16"/>
      <color rgb="FF333399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8"/>
      <color theme="1"/>
      <name val="Arial"/>
      <family val="2"/>
    </font>
    <font>
      <b/>
      <sz val="12"/>
      <color rgb="FF333399"/>
      <name val="Arial"/>
      <family val="2"/>
    </font>
    <font>
      <b/>
      <sz val="14"/>
      <color rgb="FF333399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2E507A"/>
      <name val="Arial"/>
      <family val="2"/>
    </font>
    <font>
      <b/>
      <sz val="13"/>
      <color rgb="FF2E507A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rgb="FF2E507A"/>
      <name val="Arial"/>
      <family val="2"/>
    </font>
    <font>
      <sz val="11"/>
      <color rgb="FF2E507A"/>
      <name val="Arial"/>
      <family val="2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 Narrow"/>
      <family val="2"/>
    </font>
    <font>
      <b/>
      <sz val="11"/>
      <color rgb="FF333399"/>
      <name val="Arial"/>
      <family val="2"/>
    </font>
    <font>
      <b/>
      <sz val="10"/>
      <color rgb="FFFF0000"/>
      <name val="Arial Narrow"/>
      <family val="2"/>
    </font>
    <font>
      <b/>
      <sz val="8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333399"/>
      <name val="Arial Narrow"/>
      <family val="2"/>
    </font>
    <font>
      <b/>
      <sz val="10"/>
      <color rgb="FF333399"/>
      <name val="Arial"/>
      <family val="2"/>
    </font>
    <font>
      <b/>
      <sz val="10"/>
      <color rgb="FF2E507A"/>
      <name val="Arial Narrow"/>
      <family val="2"/>
    </font>
    <font>
      <sz val="10"/>
      <color rgb="FF333399"/>
      <name val="Arial Narrow"/>
      <family val="2"/>
    </font>
    <font>
      <i/>
      <sz val="10"/>
      <color theme="1"/>
      <name val="Arial"/>
      <family val="2"/>
    </font>
    <font>
      <i/>
      <sz val="10"/>
      <color rgb="FF000000"/>
      <name val="Arial"/>
      <family val="2"/>
    </font>
    <font>
      <i/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Inherit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2E507A"/>
        <bgColor rgb="FF2E507A"/>
      </patternFill>
    </fill>
    <fill>
      <patternFill patternType="solid">
        <fgColor theme="0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3F3F3"/>
        <bgColor rgb="FFF3F3F3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62">
    <xf numFmtId="0" fontId="0" fillId="0" borderId="0" xfId="0" applyFont="1" applyAlignment="1"/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2" fillId="2" borderId="4" xfId="0" applyFont="1" applyFill="1" applyBorder="1"/>
    <xf numFmtId="0" fontId="14" fillId="2" borderId="4" xfId="0" applyFont="1" applyFill="1" applyBorder="1" applyAlignment="1">
      <alignment horizontal="right" vertical="center"/>
    </xf>
    <xf numFmtId="0" fontId="14" fillId="2" borderId="13" xfId="0" applyFont="1" applyFill="1" applyBorder="1" applyAlignment="1">
      <alignment horizontal="right" vertical="center"/>
    </xf>
    <xf numFmtId="0" fontId="12" fillId="0" borderId="0" xfId="0" applyFont="1"/>
    <xf numFmtId="0" fontId="15" fillId="2" borderId="13" xfId="0" applyFont="1" applyFill="1" applyBorder="1" applyAlignment="1">
      <alignment vertical="top"/>
    </xf>
    <xf numFmtId="0" fontId="12" fillId="3" borderId="4" xfId="0" applyFont="1" applyFill="1" applyBorder="1"/>
    <xf numFmtId="0" fontId="16" fillId="4" borderId="25" xfId="0" applyFont="1" applyFill="1" applyBorder="1" applyAlignment="1">
      <alignment vertical="center"/>
    </xf>
    <xf numFmtId="16" fontId="18" fillId="4" borderId="39" xfId="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0" fontId="16" fillId="4" borderId="43" xfId="0" applyFont="1" applyFill="1" applyBorder="1" applyAlignment="1">
      <alignment vertical="center"/>
    </xf>
    <xf numFmtId="0" fontId="18" fillId="4" borderId="45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46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center" vertical="center"/>
    </xf>
    <xf numFmtId="166" fontId="12" fillId="3" borderId="47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right" vertical="center"/>
    </xf>
    <xf numFmtId="1" fontId="13" fillId="3" borderId="4" xfId="0" applyNumberFormat="1" applyFont="1" applyFill="1" applyBorder="1" applyAlignment="1">
      <alignment horizontal="center" vertical="center"/>
    </xf>
    <xf numFmtId="166" fontId="13" fillId="3" borderId="47" xfId="0" applyNumberFormat="1" applyFont="1" applyFill="1" applyBorder="1" applyAlignment="1">
      <alignment horizontal="center" vertical="center"/>
    </xf>
    <xf numFmtId="166" fontId="13" fillId="3" borderId="11" xfId="0" applyNumberFormat="1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  <xf numFmtId="167" fontId="13" fillId="3" borderId="4" xfId="0" applyNumberFormat="1" applyFont="1" applyFill="1" applyBorder="1" applyAlignment="1">
      <alignment horizontal="center" vertical="center"/>
    </xf>
    <xf numFmtId="168" fontId="12" fillId="3" borderId="4" xfId="0" applyNumberFormat="1" applyFont="1" applyFill="1" applyBorder="1" applyAlignment="1">
      <alignment horizontal="center" vertical="center"/>
    </xf>
    <xf numFmtId="0" fontId="12" fillId="6" borderId="4" xfId="0" applyFont="1" applyFill="1" applyBorder="1"/>
    <xf numFmtId="0" fontId="12" fillId="7" borderId="4" xfId="0" applyFont="1" applyFill="1" applyBorder="1"/>
    <xf numFmtId="0" fontId="9" fillId="7" borderId="4" xfId="0" applyFont="1" applyFill="1" applyBorder="1" applyAlignment="1">
      <alignment vertical="top"/>
    </xf>
    <xf numFmtId="0" fontId="19" fillId="7" borderId="4" xfId="0" applyFont="1" applyFill="1" applyBorder="1" applyAlignment="1">
      <alignment horizontal="right" vertical="center"/>
    </xf>
    <xf numFmtId="0" fontId="13" fillId="7" borderId="11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left" vertical="top"/>
    </xf>
    <xf numFmtId="169" fontId="12" fillId="7" borderId="24" xfId="0" applyNumberFormat="1" applyFont="1" applyFill="1" applyBorder="1"/>
    <xf numFmtId="0" fontId="21" fillId="7" borderId="4" xfId="0" applyFont="1" applyFill="1" applyBorder="1" applyAlignment="1">
      <alignment vertical="top"/>
    </xf>
    <xf numFmtId="170" fontId="22" fillId="7" borderId="4" xfId="0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vertical="center"/>
    </xf>
    <xf numFmtId="170" fontId="23" fillId="7" borderId="4" xfId="0" applyNumberFormat="1" applyFont="1" applyFill="1" applyBorder="1" applyAlignment="1">
      <alignment vertical="center"/>
    </xf>
    <xf numFmtId="0" fontId="24" fillId="7" borderId="4" xfId="0" applyFont="1" applyFill="1" applyBorder="1" applyAlignment="1">
      <alignment horizontal="right"/>
    </xf>
    <xf numFmtId="0" fontId="24" fillId="7" borderId="4" xfId="0" applyFont="1" applyFill="1" applyBorder="1" applyAlignment="1">
      <alignment horizontal="left"/>
    </xf>
    <xf numFmtId="0" fontId="13" fillId="7" borderId="4" xfId="0" applyFont="1" applyFill="1" applyBorder="1" applyAlignment="1">
      <alignment horizontal="left"/>
    </xf>
    <xf numFmtId="171" fontId="12" fillId="7" borderId="4" xfId="0" applyNumberFormat="1" applyFont="1" applyFill="1" applyBorder="1" applyAlignment="1">
      <alignment horizontal="center"/>
    </xf>
    <xf numFmtId="167" fontId="12" fillId="7" borderId="4" xfId="0" applyNumberFormat="1" applyFont="1" applyFill="1" applyBorder="1"/>
    <xf numFmtId="167" fontId="13" fillId="7" borderId="4" xfId="0" applyNumberFormat="1" applyFont="1" applyFill="1" applyBorder="1"/>
    <xf numFmtId="0" fontId="20" fillId="7" borderId="4" xfId="0" applyFont="1" applyFill="1" applyBorder="1" applyAlignment="1">
      <alignment vertical="top"/>
    </xf>
    <xf numFmtId="0" fontId="24" fillId="3" borderId="4" xfId="0" applyFont="1" applyFill="1" applyBorder="1" applyAlignment="1">
      <alignment horizontal="right"/>
    </xf>
    <xf numFmtId="0" fontId="24" fillId="3" borderId="4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171" fontId="12" fillId="3" borderId="4" xfId="0" applyNumberFormat="1" applyFont="1" applyFill="1" applyBorder="1" applyAlignment="1">
      <alignment horizontal="center"/>
    </xf>
    <xf numFmtId="167" fontId="12" fillId="3" borderId="4" xfId="0" applyNumberFormat="1" applyFont="1" applyFill="1" applyBorder="1"/>
    <xf numFmtId="167" fontId="13" fillId="3" borderId="4" xfId="0" applyNumberFormat="1" applyFont="1" applyFill="1" applyBorder="1"/>
    <xf numFmtId="0" fontId="21" fillId="3" borderId="4" xfId="0" applyFont="1" applyFill="1" applyBorder="1" applyAlignment="1">
      <alignment vertical="top"/>
    </xf>
    <xf numFmtId="0" fontId="20" fillId="3" borderId="4" xfId="0" applyFont="1" applyFill="1" applyBorder="1" applyAlignment="1">
      <alignment vertical="top"/>
    </xf>
    <xf numFmtId="0" fontId="24" fillId="3" borderId="4" xfId="0" applyFont="1" applyFill="1" applyBorder="1" applyAlignment="1">
      <alignment horizontal="right"/>
    </xf>
    <xf numFmtId="0" fontId="25" fillId="3" borderId="4" xfId="0" applyFont="1" applyFill="1" applyBorder="1"/>
    <xf numFmtId="0" fontId="27" fillId="3" borderId="52" xfId="0" applyFont="1" applyFill="1" applyBorder="1" applyAlignment="1">
      <alignment horizontal="center"/>
    </xf>
    <xf numFmtId="0" fontId="27" fillId="3" borderId="11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 vertical="center"/>
    </xf>
    <xf numFmtId="171" fontId="12" fillId="3" borderId="53" xfId="0" applyNumberFormat="1" applyFont="1" applyFill="1" applyBorder="1" applyAlignment="1">
      <alignment horizontal="center"/>
    </xf>
    <xf numFmtId="172" fontId="12" fillId="3" borderId="11" xfId="0" applyNumberFormat="1" applyFont="1" applyFill="1" applyBorder="1" applyAlignment="1"/>
    <xf numFmtId="172" fontId="12" fillId="3" borderId="11" xfId="0" applyNumberFormat="1" applyFont="1" applyFill="1" applyBorder="1"/>
    <xf numFmtId="0" fontId="21" fillId="3" borderId="54" xfId="0" applyFont="1" applyFill="1" applyBorder="1" applyAlignment="1">
      <alignment vertical="top"/>
    </xf>
    <xf numFmtId="0" fontId="13" fillId="3" borderId="11" xfId="0" applyFont="1" applyFill="1" applyBorder="1" applyAlignment="1">
      <alignment horizontal="center"/>
    </xf>
    <xf numFmtId="171" fontId="12" fillId="3" borderId="55" xfId="0" applyNumberFormat="1" applyFont="1" applyFill="1" applyBorder="1" applyAlignment="1">
      <alignment horizontal="center" vertical="center"/>
    </xf>
    <xf numFmtId="172" fontId="13" fillId="3" borderId="11" xfId="0" applyNumberFormat="1" applyFont="1" applyFill="1" applyBorder="1"/>
    <xf numFmtId="0" fontId="13" fillId="3" borderId="11" xfId="0" applyFont="1" applyFill="1" applyBorder="1" applyAlignment="1">
      <alignment horizontal="center"/>
    </xf>
    <xf numFmtId="171" fontId="12" fillId="3" borderId="55" xfId="0" applyNumberFormat="1" applyFont="1" applyFill="1" applyBorder="1" applyAlignment="1">
      <alignment horizontal="center" vertical="center"/>
    </xf>
    <xf numFmtId="167" fontId="12" fillId="3" borderId="11" xfId="0" applyNumberFormat="1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 vertical="center"/>
    </xf>
    <xf numFmtId="1" fontId="12" fillId="3" borderId="11" xfId="0" applyNumberFormat="1" applyFont="1" applyFill="1" applyBorder="1" applyAlignment="1">
      <alignment horizontal="center" vertical="center"/>
    </xf>
    <xf numFmtId="0" fontId="28" fillId="0" borderId="0" xfId="0" applyFont="1" applyAlignment="1"/>
    <xf numFmtId="0" fontId="28" fillId="0" borderId="0" xfId="0" applyFont="1"/>
    <xf numFmtId="0" fontId="29" fillId="0" borderId="0" xfId="0" applyFont="1" applyAlignment="1"/>
    <xf numFmtId="0" fontId="30" fillId="0" borderId="0" xfId="0" applyFont="1" applyAlignment="1"/>
    <xf numFmtId="0" fontId="30" fillId="0" borderId="0" xfId="0" applyFont="1"/>
    <xf numFmtId="0" fontId="31" fillId="0" borderId="0" xfId="0" applyFont="1"/>
    <xf numFmtId="166" fontId="31" fillId="0" borderId="0" xfId="0" applyNumberFormat="1" applyFont="1" applyAlignment="1"/>
    <xf numFmtId="0" fontId="32" fillId="0" borderId="0" xfId="0" applyFont="1" applyAlignment="1"/>
    <xf numFmtId="0" fontId="31" fillId="0" borderId="0" xfId="0" applyFont="1" applyAlignment="1"/>
    <xf numFmtId="0" fontId="24" fillId="3" borderId="4" xfId="0" applyFont="1" applyFill="1" applyBorder="1" applyAlignment="1">
      <alignment horizontal="left"/>
    </xf>
    <xf numFmtId="166" fontId="32" fillId="0" borderId="0" xfId="0" applyNumberFormat="1" applyFont="1" applyAlignment="1"/>
    <xf numFmtId="166" fontId="32" fillId="0" borderId="0" xfId="0" applyNumberFormat="1" applyFont="1"/>
    <xf numFmtId="173" fontId="31" fillId="0" borderId="0" xfId="0" applyNumberFormat="1" applyFont="1"/>
    <xf numFmtId="166" fontId="33" fillId="2" borderId="0" xfId="0" applyNumberFormat="1" applyFont="1" applyFill="1"/>
    <xf numFmtId="10" fontId="32" fillId="0" borderId="0" xfId="0" applyNumberFormat="1" applyFont="1" applyAlignment="1"/>
    <xf numFmtId="0" fontId="33" fillId="2" borderId="0" xfId="0" applyFont="1" applyFill="1" applyAlignment="1"/>
    <xf numFmtId="10" fontId="32" fillId="0" borderId="0" xfId="0" applyNumberFormat="1" applyFont="1"/>
    <xf numFmtId="166" fontId="32" fillId="0" borderId="0" xfId="0" applyNumberFormat="1" applyFont="1" applyAlignment="1"/>
    <xf numFmtId="166" fontId="32" fillId="0" borderId="0" xfId="0" applyNumberFormat="1" applyFont="1"/>
    <xf numFmtId="0" fontId="2" fillId="0" borderId="24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2" borderId="1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0" fillId="2" borderId="9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0" fillId="2" borderId="14" xfId="0" applyFont="1" applyFill="1" applyBorder="1" applyAlignment="1">
      <alignment horizontal="right" vertical="center"/>
    </xf>
    <xf numFmtId="0" fontId="0" fillId="0" borderId="0" xfId="0" applyFont="1" applyAlignment="1"/>
    <xf numFmtId="0" fontId="2" fillId="0" borderId="19" xfId="0" applyFont="1" applyBorder="1"/>
    <xf numFmtId="0" fontId="2" fillId="0" borderId="20" xfId="0" applyFont="1" applyBorder="1"/>
    <xf numFmtId="0" fontId="17" fillId="4" borderId="31" xfId="0" applyFont="1" applyFill="1" applyBorder="1" applyAlignment="1">
      <alignment horizontal="center" vertical="center" wrapText="1"/>
    </xf>
    <xf numFmtId="0" fontId="2" fillId="0" borderId="37" xfId="0" applyFont="1" applyBorder="1"/>
    <xf numFmtId="0" fontId="2" fillId="0" borderId="38" xfId="0" applyFont="1" applyBorder="1"/>
    <xf numFmtId="0" fontId="18" fillId="4" borderId="40" xfId="0" applyFont="1" applyFill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16" fillId="4" borderId="26" xfId="0" applyFont="1" applyFill="1" applyBorder="1" applyAlignment="1">
      <alignment horizontal="center" vertical="center"/>
    </xf>
    <xf numFmtId="0" fontId="2" fillId="0" borderId="32" xfId="0" applyFont="1" applyBorder="1"/>
    <xf numFmtId="0" fontId="2" fillId="0" borderId="44" xfId="0" applyFont="1" applyBorder="1"/>
    <xf numFmtId="0" fontId="16" fillId="4" borderId="26" xfId="0" applyFont="1" applyFill="1" applyBorder="1" applyAlignment="1">
      <alignment horizontal="center" vertical="center" wrapText="1"/>
    </xf>
    <xf numFmtId="164" fontId="17" fillId="4" borderId="27" xfId="0" applyNumberFormat="1" applyFont="1" applyFill="1" applyBorder="1" applyAlignment="1">
      <alignment horizontal="center" vertical="center"/>
    </xf>
    <xf numFmtId="0" fontId="2" fillId="0" borderId="33" xfId="0" applyFont="1" applyBorder="1"/>
    <xf numFmtId="0" fontId="17" fillId="4" borderId="28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2" fillId="0" borderId="30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1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top"/>
    </xf>
    <xf numFmtId="0" fontId="6" fillId="7" borderId="1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top" wrapText="1"/>
    </xf>
    <xf numFmtId="0" fontId="2" fillId="0" borderId="48" xfId="0" applyFont="1" applyBorder="1"/>
    <xf numFmtId="0" fontId="24" fillId="3" borderId="49" xfId="0" applyFont="1" applyFill="1" applyBorder="1" applyAlignment="1">
      <alignment horizontal="center" vertical="center"/>
    </xf>
    <xf numFmtId="0" fontId="2" fillId="0" borderId="51" xfId="0" applyFont="1" applyBorder="1"/>
    <xf numFmtId="0" fontId="26" fillId="3" borderId="50" xfId="0" applyFont="1" applyFill="1" applyBorder="1" applyAlignment="1">
      <alignment horizontal="center" vertical="center"/>
    </xf>
    <xf numFmtId="0" fontId="2" fillId="0" borderId="12" xfId="0" applyFont="1" applyBorder="1"/>
    <xf numFmtId="171" fontId="13" fillId="3" borderId="10" xfId="0" applyNumberFormat="1" applyFont="1" applyFill="1" applyBorder="1" applyAlignment="1">
      <alignment horizontal="center"/>
    </xf>
    <xf numFmtId="49" fontId="12" fillId="5" borderId="47" xfId="0" applyNumberFormat="1" applyFont="1" applyFill="1" applyBorder="1" applyAlignment="1" applyProtection="1">
      <alignment horizontal="left" vertical="center"/>
      <protection locked="0"/>
    </xf>
    <xf numFmtId="165" fontId="12" fillId="5" borderId="47" xfId="0" applyNumberFormat="1" applyFont="1" applyFill="1" applyBorder="1" applyAlignment="1" applyProtection="1">
      <alignment horizontal="center" vertical="center"/>
      <protection locked="0"/>
    </xf>
    <xf numFmtId="49" fontId="12" fillId="5" borderId="47" xfId="0" applyNumberFormat="1" applyFont="1" applyFill="1" applyBorder="1" applyAlignment="1" applyProtection="1">
      <alignment horizontal="center" vertical="center"/>
      <protection locked="0"/>
    </xf>
    <xf numFmtId="1" fontId="12" fillId="2" borderId="47" xfId="0" applyNumberFormat="1" applyFont="1" applyFill="1" applyBorder="1" applyAlignment="1" applyProtection="1">
      <alignment horizontal="center" vertical="center"/>
      <protection locked="0"/>
    </xf>
    <xf numFmtId="1" fontId="12" fillId="2" borderId="24" xfId="0" applyNumberFormat="1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485775</xdr:colOff>
      <xdr:row>0</xdr:row>
      <xdr:rowOff>0</xdr:rowOff>
    </xdr:from>
    <xdr:ext cx="1771650" cy="116205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0</xdr:row>
      <xdr:rowOff>266700</xdr:rowOff>
    </xdr:from>
    <xdr:ext cx="1447800" cy="990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9"/>
  <sheetViews>
    <sheetView tabSelected="1" workbookViewId="0">
      <pane ySplit="12" topLeftCell="A13" activePane="bottomLeft" state="frozen"/>
      <selection pane="bottomLeft" activeCell="D6" sqref="D6:G7"/>
    </sheetView>
  </sheetViews>
  <sheetFormatPr defaultColWidth="12.5703125" defaultRowHeight="15" customHeight="1"/>
  <cols>
    <col min="1" max="1" width="1.7109375" customWidth="1"/>
    <col min="2" max="2" width="4.7109375" customWidth="1"/>
    <col min="3" max="3" width="27.140625" customWidth="1"/>
    <col min="4" max="4" width="26" customWidth="1"/>
    <col min="5" max="6" width="16.85546875" customWidth="1"/>
    <col min="7" max="7" width="18.42578125" customWidth="1"/>
    <col min="8" max="13" width="16.85546875" customWidth="1"/>
    <col min="14" max="14" width="12.5703125" customWidth="1"/>
    <col min="15" max="15" width="12" customWidth="1"/>
    <col min="16" max="16" width="12.5703125" bestFit="1" customWidth="1"/>
    <col min="17" max="17" width="12.5703125" customWidth="1"/>
    <col min="18" max="18" width="13.28515625" customWidth="1"/>
    <col min="19" max="21" width="12.5703125" customWidth="1"/>
    <col min="22" max="22" width="9.42578125" customWidth="1"/>
    <col min="23" max="23" width="12.42578125" customWidth="1"/>
  </cols>
  <sheetData>
    <row r="1" spans="1:23" ht="20.25" customHeight="1">
      <c r="A1" s="108" t="str">
        <f>RESUMEN!A1</f>
        <v>Torneo Nacional COPA ARGENTINA 2024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10"/>
      <c r="N1" s="1"/>
      <c r="O1" s="1"/>
      <c r="P1" s="1"/>
      <c r="Q1" s="1"/>
      <c r="R1" s="1"/>
      <c r="S1" s="1"/>
      <c r="T1" s="1"/>
      <c r="U1" s="1"/>
      <c r="V1" s="2"/>
      <c r="W1" s="2"/>
    </row>
    <row r="2" spans="1:23" ht="20.25" customHeight="1">
      <c r="A2" s="111" t="str">
        <f>RESUMEN!A2</f>
        <v>Olivos - 17 y 18 de agosto de 2024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  <c r="N2" s="1"/>
      <c r="O2" s="1"/>
      <c r="P2" s="1"/>
      <c r="Q2" s="1"/>
      <c r="R2" s="1"/>
      <c r="S2" s="1"/>
      <c r="T2" s="1"/>
      <c r="U2" s="1"/>
      <c r="V2" s="3"/>
      <c r="W2" s="3"/>
    </row>
    <row r="3" spans="1:23" ht="22.5" customHeight="1">
      <c r="A3" s="112" t="s">
        <v>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1"/>
      <c r="O3" s="1"/>
      <c r="P3" s="1"/>
      <c r="Q3" s="1"/>
      <c r="R3" s="1"/>
      <c r="S3" s="1"/>
      <c r="T3" s="1"/>
      <c r="U3" s="1"/>
      <c r="V3" s="4"/>
      <c r="W3" s="4"/>
    </row>
    <row r="4" spans="1:23" ht="15.75" customHeight="1">
      <c r="A4" s="1"/>
      <c r="B4" s="1"/>
      <c r="C4" s="1"/>
      <c r="D4" s="5"/>
      <c r="E4" s="6" t="s">
        <v>1</v>
      </c>
      <c r="F4" s="1"/>
      <c r="G4" s="1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7.25" customHeight="1">
      <c r="A5" s="1"/>
      <c r="B5" s="8"/>
      <c r="C5" s="1"/>
      <c r="D5" s="9"/>
      <c r="E5" s="7"/>
      <c r="F5" s="7"/>
      <c r="G5" s="7"/>
      <c r="H5" s="10"/>
      <c r="I5" s="115" t="s">
        <v>2</v>
      </c>
      <c r="J5" s="11" t="s">
        <v>3</v>
      </c>
      <c r="K5" s="12" t="s">
        <v>4</v>
      </c>
      <c r="L5" s="13" t="s">
        <v>5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0.25" customHeight="1">
      <c r="A6" s="14"/>
      <c r="B6" s="117" t="s">
        <v>6</v>
      </c>
      <c r="C6" s="118"/>
      <c r="D6" s="154"/>
      <c r="E6" s="155"/>
      <c r="F6" s="155"/>
      <c r="G6" s="156"/>
      <c r="H6" s="15"/>
      <c r="I6" s="116"/>
      <c r="J6" s="154"/>
      <c r="K6" s="154"/>
      <c r="L6" s="160"/>
      <c r="M6" s="16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0.25" customHeight="1">
      <c r="A7" s="17"/>
      <c r="B7" s="119"/>
      <c r="C7" s="120"/>
      <c r="D7" s="157"/>
      <c r="E7" s="158"/>
      <c r="F7" s="158"/>
      <c r="G7" s="159"/>
      <c r="H7" s="15"/>
      <c r="I7" s="107"/>
      <c r="J7" s="157"/>
      <c r="K7" s="157"/>
      <c r="L7" s="161"/>
      <c r="M7" s="16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6.5" customHeight="1">
      <c r="A8" s="17"/>
      <c r="B8" s="1"/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20"/>
      <c r="O8" s="21"/>
      <c r="P8" s="14"/>
      <c r="Q8" s="14"/>
      <c r="R8" s="21"/>
      <c r="S8" s="14"/>
      <c r="T8" s="14"/>
      <c r="U8" s="14"/>
      <c r="V8" s="14"/>
      <c r="W8" s="14"/>
    </row>
    <row r="9" spans="1:23" ht="16.5" customHeight="1">
      <c r="A9" s="22"/>
      <c r="B9" s="23"/>
      <c r="C9" s="127" t="s">
        <v>7</v>
      </c>
      <c r="D9" s="127" t="s">
        <v>8</v>
      </c>
      <c r="E9" s="130" t="s">
        <v>9</v>
      </c>
      <c r="F9" s="127" t="s">
        <v>10</v>
      </c>
      <c r="G9" s="131" t="s">
        <v>11</v>
      </c>
      <c r="H9" s="133" t="s">
        <v>12</v>
      </c>
      <c r="I9" s="134"/>
      <c r="J9" s="134"/>
      <c r="K9" s="134"/>
      <c r="L9" s="134"/>
      <c r="M9" s="135"/>
      <c r="N9" s="133" t="s">
        <v>13</v>
      </c>
      <c r="O9" s="135"/>
      <c r="P9" s="121" t="s">
        <v>14</v>
      </c>
      <c r="Q9" s="121" t="s">
        <v>15</v>
      </c>
      <c r="R9" s="121" t="s">
        <v>16</v>
      </c>
      <c r="S9" s="121" t="s">
        <v>17</v>
      </c>
      <c r="T9" s="121" t="s">
        <v>18</v>
      </c>
      <c r="U9" s="121" t="s">
        <v>19</v>
      </c>
      <c r="V9" s="22"/>
      <c r="W9" s="22"/>
    </row>
    <row r="10" spans="1:23" ht="16.5" customHeight="1">
      <c r="A10" s="22"/>
      <c r="B10" s="23"/>
      <c r="C10" s="128"/>
      <c r="D10" s="128"/>
      <c r="E10" s="128"/>
      <c r="F10" s="128"/>
      <c r="G10" s="132"/>
      <c r="H10" s="136"/>
      <c r="I10" s="137"/>
      <c r="J10" s="137"/>
      <c r="K10" s="137"/>
      <c r="L10" s="137"/>
      <c r="M10" s="138"/>
      <c r="N10" s="136"/>
      <c r="O10" s="138"/>
      <c r="P10" s="122"/>
      <c r="Q10" s="123"/>
      <c r="R10" s="123"/>
      <c r="S10" s="123"/>
      <c r="T10" s="123"/>
      <c r="U10" s="123"/>
      <c r="V10" s="22"/>
      <c r="W10" s="22"/>
    </row>
    <row r="11" spans="1:23" ht="25.5" customHeight="1">
      <c r="A11" s="22"/>
      <c r="B11" s="23"/>
      <c r="C11" s="128"/>
      <c r="D11" s="128"/>
      <c r="E11" s="128"/>
      <c r="F11" s="128"/>
      <c r="G11" s="24" t="s">
        <v>20</v>
      </c>
      <c r="H11" s="124" t="s">
        <v>21</v>
      </c>
      <c r="I11" s="125"/>
      <c r="J11" s="126"/>
      <c r="K11" s="124" t="s">
        <v>22</v>
      </c>
      <c r="L11" s="125"/>
      <c r="M11" s="126"/>
      <c r="N11" s="25" t="s">
        <v>23</v>
      </c>
      <c r="O11" s="26" t="s">
        <v>24</v>
      </c>
      <c r="P11" s="27" t="s">
        <v>23</v>
      </c>
      <c r="Q11" s="123"/>
      <c r="R11" s="123"/>
      <c r="S11" s="123"/>
      <c r="T11" s="123"/>
      <c r="U11" s="123"/>
      <c r="V11" s="22"/>
      <c r="W11" s="22"/>
    </row>
    <row r="12" spans="1:23" ht="16.5" customHeight="1">
      <c r="A12" s="22"/>
      <c r="B12" s="28"/>
      <c r="C12" s="129"/>
      <c r="D12" s="129"/>
      <c r="E12" s="129"/>
      <c r="F12" s="129"/>
      <c r="G12" s="29" t="s">
        <v>25</v>
      </c>
      <c r="H12" s="30" t="s">
        <v>26</v>
      </c>
      <c r="I12" s="31" t="s">
        <v>27</v>
      </c>
      <c r="J12" s="32" t="s">
        <v>28</v>
      </c>
      <c r="K12" s="33" t="s">
        <v>29</v>
      </c>
      <c r="L12" s="31" t="s">
        <v>27</v>
      </c>
      <c r="M12" s="32" t="s">
        <v>28</v>
      </c>
      <c r="N12" s="30" t="s">
        <v>25</v>
      </c>
      <c r="O12" s="34" t="s">
        <v>25</v>
      </c>
      <c r="P12" s="29" t="s">
        <v>25</v>
      </c>
      <c r="Q12" s="122"/>
      <c r="R12" s="122"/>
      <c r="S12" s="122"/>
      <c r="T12" s="122"/>
      <c r="U12" s="122"/>
      <c r="V12" s="22"/>
      <c r="W12" s="22"/>
    </row>
    <row r="13" spans="1:23" ht="21.75" customHeight="1">
      <c r="A13" s="22"/>
      <c r="B13" s="35">
        <v>1</v>
      </c>
      <c r="C13" s="149"/>
      <c r="D13" s="149"/>
      <c r="E13" s="150"/>
      <c r="F13" s="151"/>
      <c r="G13" s="151"/>
      <c r="H13" s="151"/>
      <c r="I13" s="150"/>
      <c r="J13" s="151"/>
      <c r="K13" s="151"/>
      <c r="L13" s="150"/>
      <c r="M13" s="151"/>
      <c r="N13" s="152"/>
      <c r="O13" s="152"/>
      <c r="P13" s="153"/>
      <c r="Q13" s="36">
        <f>IF(G13=Sheet1!$C$2,0,IF(G13="",0,RESUMEN!$F$12))</f>
        <v>0</v>
      </c>
      <c r="R13" s="36">
        <f>SUM(COUNTIF(N13,Sheet1!$I$3),COUNTIF(N13,Sheet1!$I$4))*RESUMEN!F$13+SUM(COUNTIF(O13,Sheet1!$I$3),COUNTIF(O13,Sheet1!$I$4))*RESUMEN!F$13</f>
        <v>0</v>
      </c>
      <c r="S13" s="36">
        <f>SUM(COUNTIF(P13,Sheet1!$I$3),COUNTIF(P13,Sheet1!$I$4))*RESUMEN!F$14</f>
        <v>0</v>
      </c>
      <c r="T13" s="36">
        <f>SUMIF(Sheet1!$E$2:$E$8,H13,Sheet1!$F$2:$F$8)+SUMIF(Sheet1!$E$2:$E$8,H13,Sheet1!$G$2:$G$8)+SUMIF(Sheet1!$E$2:$E$8,K13,Sheet1!$F$2:$F$8)+SUMIF(Sheet1!$E$2:$E$8,K13,Sheet1!$G$2:$G$8)</f>
        <v>0</v>
      </c>
      <c r="U13" s="36">
        <f t="shared" ref="U13:U82" si="0">SUM(Q13:T13)</f>
        <v>0</v>
      </c>
      <c r="V13" s="22"/>
      <c r="W13" s="22"/>
    </row>
    <row r="14" spans="1:23" ht="21.75" customHeight="1">
      <c r="A14" s="22"/>
      <c r="B14" s="35">
        <v>2</v>
      </c>
      <c r="C14" s="149"/>
      <c r="D14" s="149"/>
      <c r="E14" s="150"/>
      <c r="F14" s="151"/>
      <c r="G14" s="151"/>
      <c r="H14" s="151"/>
      <c r="I14" s="150"/>
      <c r="J14" s="151"/>
      <c r="K14" s="151"/>
      <c r="L14" s="150"/>
      <c r="M14" s="151"/>
      <c r="N14" s="152"/>
      <c r="O14" s="152"/>
      <c r="P14" s="152"/>
      <c r="Q14" s="36">
        <f>IF(G14=Sheet1!$C$2,0,IF(G14="",0,RESUMEN!$F$12))</f>
        <v>0</v>
      </c>
      <c r="R14" s="36">
        <f>SUM(COUNTIF(N14,Sheet1!$I$3),COUNTIF(N14,Sheet1!$I$4))*RESUMEN!F$13+SUM(COUNTIF(O14,Sheet1!$I$3),COUNTIF(O14,Sheet1!$I$4))*RESUMEN!F$13</f>
        <v>0</v>
      </c>
      <c r="S14" s="36">
        <f>SUM(COUNTIF(P14,Sheet1!$I$3),COUNTIF(P14,Sheet1!$I$4))*RESUMEN!F$14</f>
        <v>0</v>
      </c>
      <c r="T14" s="36">
        <f>SUMIF(Sheet1!$E$2:$E$8,H14,Sheet1!$F$2:$F$8)+SUMIF(Sheet1!$E$2:$E$8,H14,Sheet1!$G$2:$G$8)+SUMIF(Sheet1!$E$2:$E$8,K14,Sheet1!$F$2:$F$8)+SUMIF(Sheet1!$E$2:$E$8,K14,Sheet1!$G$2:$G$8)</f>
        <v>0</v>
      </c>
      <c r="U14" s="36">
        <f t="shared" si="0"/>
        <v>0</v>
      </c>
      <c r="V14" s="22"/>
      <c r="W14" s="22"/>
    </row>
    <row r="15" spans="1:23" ht="21.75" customHeight="1">
      <c r="A15" s="22"/>
      <c r="B15" s="35">
        <v>3</v>
      </c>
      <c r="C15" s="149"/>
      <c r="D15" s="149"/>
      <c r="E15" s="150"/>
      <c r="F15" s="151"/>
      <c r="G15" s="151"/>
      <c r="H15" s="151"/>
      <c r="I15" s="150"/>
      <c r="J15" s="151"/>
      <c r="K15" s="151"/>
      <c r="L15" s="150"/>
      <c r="M15" s="151"/>
      <c r="N15" s="152"/>
      <c r="O15" s="152"/>
      <c r="P15" s="152"/>
      <c r="Q15" s="36">
        <f>IF(G15=Sheet1!$C$2,0,IF(G15="",0,RESUMEN!$F$12))</f>
        <v>0</v>
      </c>
      <c r="R15" s="36">
        <f>SUM(COUNTIF(N15,Sheet1!$I$3),COUNTIF(N15,Sheet1!$I$4))*RESUMEN!F$13+SUM(COUNTIF(O15,Sheet1!$I$3),COUNTIF(O15,Sheet1!$I$4))*RESUMEN!F$13</f>
        <v>0</v>
      </c>
      <c r="S15" s="36">
        <f>SUM(COUNTIF(P15,Sheet1!$I$3),COUNTIF(P15,Sheet1!$I$4))*RESUMEN!F$14</f>
        <v>0</v>
      </c>
      <c r="T15" s="36">
        <f>SUMIF(Sheet1!$E$2:$E$8,H15,Sheet1!$F$2:$F$8)+SUMIF(Sheet1!$E$2:$E$8,H15,Sheet1!$G$2:$G$8)+SUMIF(Sheet1!$E$2:$E$8,K15,Sheet1!$F$2:$F$8)+SUMIF(Sheet1!$E$2:$E$8,K15,Sheet1!$G$2:$G$8)</f>
        <v>0</v>
      </c>
      <c r="U15" s="36">
        <f t="shared" si="0"/>
        <v>0</v>
      </c>
      <c r="V15" s="22"/>
      <c r="W15" s="22"/>
    </row>
    <row r="16" spans="1:23" ht="21.75" customHeight="1">
      <c r="A16" s="22"/>
      <c r="B16" s="35">
        <v>4</v>
      </c>
      <c r="C16" s="149"/>
      <c r="D16" s="149"/>
      <c r="E16" s="150"/>
      <c r="F16" s="151"/>
      <c r="G16" s="151"/>
      <c r="H16" s="151"/>
      <c r="I16" s="150"/>
      <c r="J16" s="151"/>
      <c r="K16" s="151"/>
      <c r="L16" s="150"/>
      <c r="M16" s="151"/>
      <c r="N16" s="152"/>
      <c r="O16" s="152"/>
      <c r="P16" s="152"/>
      <c r="Q16" s="36">
        <f>IF(G16=Sheet1!$C$2,0,IF(G16="",0,RESUMEN!$F$12))</f>
        <v>0</v>
      </c>
      <c r="R16" s="36">
        <f>SUM(COUNTIF(N16,Sheet1!$I$3),COUNTIF(N16,Sheet1!$I$4))*RESUMEN!F$13+SUM(COUNTIF(O16,Sheet1!$I$3),COUNTIF(O16,Sheet1!$I$4))*RESUMEN!F$13</f>
        <v>0</v>
      </c>
      <c r="S16" s="36">
        <f>SUM(COUNTIF(P16,Sheet1!$I$3),COUNTIF(P16,Sheet1!$I$4))*RESUMEN!F$14</f>
        <v>0</v>
      </c>
      <c r="T16" s="36">
        <f>SUMIF(Sheet1!$E$2:$E$8,H16,Sheet1!$F$2:$F$8)+SUMIF(Sheet1!$E$2:$E$8,H16,Sheet1!$G$2:$G$8)+SUMIF(Sheet1!$E$2:$E$8,K16,Sheet1!$F$2:$F$8)+SUMIF(Sheet1!$E$2:$E$8,K16,Sheet1!$G$2:$G$8)</f>
        <v>0</v>
      </c>
      <c r="U16" s="36">
        <f t="shared" si="0"/>
        <v>0</v>
      </c>
      <c r="V16" s="22"/>
      <c r="W16" s="22"/>
    </row>
    <row r="17" spans="1:23" ht="21.75" customHeight="1">
      <c r="A17" s="22"/>
      <c r="B17" s="35">
        <v>5</v>
      </c>
      <c r="C17" s="149"/>
      <c r="D17" s="149"/>
      <c r="E17" s="150"/>
      <c r="F17" s="151"/>
      <c r="G17" s="151"/>
      <c r="H17" s="151"/>
      <c r="I17" s="150"/>
      <c r="J17" s="151"/>
      <c r="K17" s="151"/>
      <c r="L17" s="150"/>
      <c r="M17" s="151"/>
      <c r="N17" s="152"/>
      <c r="O17" s="152"/>
      <c r="P17" s="152"/>
      <c r="Q17" s="36">
        <f>IF(G17=Sheet1!$C$2,0,IF(G17="",0,RESUMEN!$F$12))</f>
        <v>0</v>
      </c>
      <c r="R17" s="36">
        <f>SUM(COUNTIF(N17,Sheet1!$I$3),COUNTIF(N17,Sheet1!$I$4))*RESUMEN!F$13+SUM(COUNTIF(O17,Sheet1!$I$3),COUNTIF(O17,Sheet1!$I$4))*RESUMEN!F$13</f>
        <v>0</v>
      </c>
      <c r="S17" s="36">
        <f>SUM(COUNTIF(P17,Sheet1!$I$3),COUNTIF(P17,Sheet1!$I$4))*RESUMEN!F$14</f>
        <v>0</v>
      </c>
      <c r="T17" s="36">
        <f>SUMIF(Sheet1!$E$2:$E$8,H17,Sheet1!$F$2:$F$8)+SUMIF(Sheet1!$E$2:$E$8,H17,Sheet1!$G$2:$G$8)+SUMIF(Sheet1!$E$2:$E$8,K17,Sheet1!$F$2:$F$8)+SUMIF(Sheet1!$E$2:$E$8,K17,Sheet1!$G$2:$G$8)</f>
        <v>0</v>
      </c>
      <c r="U17" s="36">
        <f t="shared" si="0"/>
        <v>0</v>
      </c>
      <c r="V17" s="22"/>
      <c r="W17" s="22"/>
    </row>
    <row r="18" spans="1:23" ht="21.75" customHeight="1">
      <c r="A18" s="22"/>
      <c r="B18" s="35">
        <v>6</v>
      </c>
      <c r="C18" s="149"/>
      <c r="D18" s="149"/>
      <c r="E18" s="150"/>
      <c r="F18" s="151"/>
      <c r="G18" s="151"/>
      <c r="H18" s="151"/>
      <c r="I18" s="150"/>
      <c r="J18" s="151"/>
      <c r="K18" s="151"/>
      <c r="L18" s="150"/>
      <c r="M18" s="151"/>
      <c r="N18" s="152"/>
      <c r="O18" s="152"/>
      <c r="P18" s="152"/>
      <c r="Q18" s="36">
        <f>IF(G18=Sheet1!$C$2,0,IF(G18="",0,RESUMEN!$F$12))</f>
        <v>0</v>
      </c>
      <c r="R18" s="36">
        <f>SUM(COUNTIF(N18,Sheet1!$I$3),COUNTIF(N18,Sheet1!$I$4))*RESUMEN!F$13+SUM(COUNTIF(O18,Sheet1!$I$3),COUNTIF(O18,Sheet1!$I$4))*RESUMEN!F$13</f>
        <v>0</v>
      </c>
      <c r="S18" s="36">
        <f>SUM(COUNTIF(P18,Sheet1!$I$3),COUNTIF(P18,Sheet1!$I$4))*RESUMEN!F$14</f>
        <v>0</v>
      </c>
      <c r="T18" s="36">
        <f>SUMIF(Sheet1!$E$2:$E$8,H18,Sheet1!$F$2:$F$8)+SUMIF(Sheet1!$E$2:$E$8,H18,Sheet1!$G$2:$G$8)+SUMIF(Sheet1!$E$2:$E$8,K18,Sheet1!$F$2:$F$8)+SUMIF(Sheet1!$E$2:$E$8,K18,Sheet1!$G$2:$G$8)</f>
        <v>0</v>
      </c>
      <c r="U18" s="36">
        <f t="shared" si="0"/>
        <v>0</v>
      </c>
      <c r="V18" s="22"/>
      <c r="W18" s="22"/>
    </row>
    <row r="19" spans="1:23" ht="21.75" customHeight="1">
      <c r="A19" s="22"/>
      <c r="B19" s="35">
        <v>7</v>
      </c>
      <c r="C19" s="149"/>
      <c r="D19" s="149"/>
      <c r="E19" s="150"/>
      <c r="F19" s="151"/>
      <c r="G19" s="151"/>
      <c r="H19" s="151"/>
      <c r="I19" s="150"/>
      <c r="J19" s="151"/>
      <c r="K19" s="151"/>
      <c r="L19" s="150"/>
      <c r="M19" s="151"/>
      <c r="N19" s="152"/>
      <c r="O19" s="152"/>
      <c r="P19" s="152"/>
      <c r="Q19" s="36">
        <f>IF(G19=Sheet1!$C$2,0,IF(G19="",0,RESUMEN!$F$12))</f>
        <v>0</v>
      </c>
      <c r="R19" s="36">
        <f>SUM(COUNTIF(N19,Sheet1!$I$3),COUNTIF(N19,Sheet1!$I$4))*RESUMEN!F$13+SUM(COUNTIF(O19,Sheet1!$I$3),COUNTIF(O19,Sheet1!$I$4))*RESUMEN!F$13</f>
        <v>0</v>
      </c>
      <c r="S19" s="36">
        <f>SUM(COUNTIF(P19,Sheet1!$I$3),COUNTIF(P19,Sheet1!$I$4))*RESUMEN!F$14</f>
        <v>0</v>
      </c>
      <c r="T19" s="36">
        <f>SUMIF(Sheet1!$E$2:$E$8,H19,Sheet1!$F$2:$F$8)+SUMIF(Sheet1!$E$2:$E$8,H19,Sheet1!$G$2:$G$8)+SUMIF(Sheet1!$E$2:$E$8,K19,Sheet1!$F$2:$F$8)+SUMIF(Sheet1!$E$2:$E$8,K19,Sheet1!$G$2:$G$8)</f>
        <v>0</v>
      </c>
      <c r="U19" s="36">
        <f t="shared" si="0"/>
        <v>0</v>
      </c>
      <c r="V19" s="22"/>
      <c r="W19" s="22"/>
    </row>
    <row r="20" spans="1:23" ht="21.75" customHeight="1">
      <c r="A20" s="22"/>
      <c r="B20" s="35">
        <v>8</v>
      </c>
      <c r="C20" s="149"/>
      <c r="D20" s="149"/>
      <c r="E20" s="150"/>
      <c r="F20" s="151"/>
      <c r="G20" s="151"/>
      <c r="H20" s="151"/>
      <c r="I20" s="150"/>
      <c r="J20" s="151"/>
      <c r="K20" s="151"/>
      <c r="L20" s="150"/>
      <c r="M20" s="151"/>
      <c r="N20" s="152"/>
      <c r="O20" s="152"/>
      <c r="P20" s="152"/>
      <c r="Q20" s="36">
        <f>IF(G20=Sheet1!$C$2,0,IF(G20="",0,RESUMEN!$F$12))</f>
        <v>0</v>
      </c>
      <c r="R20" s="36">
        <f>SUM(COUNTIF(N20,Sheet1!$I$3),COUNTIF(N20,Sheet1!$I$4))*RESUMEN!F$13+SUM(COUNTIF(O20,Sheet1!$I$3),COUNTIF(O20,Sheet1!$I$4))*RESUMEN!F$13</f>
        <v>0</v>
      </c>
      <c r="S20" s="36">
        <f>SUM(COUNTIF(P20,Sheet1!$I$3),COUNTIF(P20,Sheet1!$I$4))*RESUMEN!F$14</f>
        <v>0</v>
      </c>
      <c r="T20" s="36">
        <f>SUMIF(Sheet1!$E$2:$E$8,H20,Sheet1!$F$2:$F$8)+SUMIF(Sheet1!$E$2:$E$8,H20,Sheet1!$G$2:$G$8)+SUMIF(Sheet1!$E$2:$E$8,K20,Sheet1!$F$2:$F$8)+SUMIF(Sheet1!$E$2:$E$8,K20,Sheet1!$G$2:$G$8)</f>
        <v>0</v>
      </c>
      <c r="U20" s="36">
        <f t="shared" si="0"/>
        <v>0</v>
      </c>
      <c r="V20" s="22"/>
      <c r="W20" s="22"/>
    </row>
    <row r="21" spans="1:23" ht="21.75" customHeight="1">
      <c r="A21" s="22"/>
      <c r="B21" s="35">
        <v>9</v>
      </c>
      <c r="C21" s="149"/>
      <c r="D21" s="149"/>
      <c r="E21" s="150"/>
      <c r="F21" s="151"/>
      <c r="G21" s="151"/>
      <c r="H21" s="151"/>
      <c r="I21" s="150"/>
      <c r="J21" s="151"/>
      <c r="K21" s="151"/>
      <c r="L21" s="150"/>
      <c r="M21" s="151"/>
      <c r="N21" s="152"/>
      <c r="O21" s="152"/>
      <c r="P21" s="152"/>
      <c r="Q21" s="36">
        <f>IF(G21=Sheet1!$C$2,0,IF(G21="",0,RESUMEN!$F$12))</f>
        <v>0</v>
      </c>
      <c r="R21" s="36">
        <f>SUM(COUNTIF(N21,Sheet1!$I$3),COUNTIF(N21,Sheet1!$I$4))*RESUMEN!F$13+SUM(COUNTIF(O21,Sheet1!$I$3),COUNTIF(O21,Sheet1!$I$4))*RESUMEN!F$13</f>
        <v>0</v>
      </c>
      <c r="S21" s="36">
        <f>SUM(COUNTIF(P21,Sheet1!$I$3),COUNTIF(P21,Sheet1!$I$4))*RESUMEN!F$14</f>
        <v>0</v>
      </c>
      <c r="T21" s="36">
        <f>SUMIF(Sheet1!$E$2:$E$8,H21,Sheet1!$F$2:$F$8)+SUMIF(Sheet1!$E$2:$E$8,H21,Sheet1!$G$2:$G$8)+SUMIF(Sheet1!$E$2:$E$8,K21,Sheet1!$F$2:$F$8)+SUMIF(Sheet1!$E$2:$E$8,K21,Sheet1!$G$2:$G$8)</f>
        <v>0</v>
      </c>
      <c r="U21" s="36">
        <f t="shared" si="0"/>
        <v>0</v>
      </c>
      <c r="V21" s="22"/>
      <c r="W21" s="22"/>
    </row>
    <row r="22" spans="1:23" ht="21.75" customHeight="1">
      <c r="A22" s="22"/>
      <c r="B22" s="35">
        <v>10</v>
      </c>
      <c r="C22" s="149"/>
      <c r="D22" s="149"/>
      <c r="E22" s="150"/>
      <c r="F22" s="151"/>
      <c r="G22" s="151"/>
      <c r="H22" s="151"/>
      <c r="I22" s="150"/>
      <c r="J22" s="151"/>
      <c r="K22" s="151"/>
      <c r="L22" s="150"/>
      <c r="M22" s="151"/>
      <c r="N22" s="152"/>
      <c r="O22" s="152"/>
      <c r="P22" s="152"/>
      <c r="Q22" s="36">
        <f>IF(G22=Sheet1!$C$2,0,IF(G22="",0,RESUMEN!$F$12))</f>
        <v>0</v>
      </c>
      <c r="R22" s="36">
        <f>SUM(COUNTIF(N22,Sheet1!$I$3),COUNTIF(N22,Sheet1!$I$4))*RESUMEN!F$13+SUM(COUNTIF(O22,Sheet1!$I$3),COUNTIF(O22,Sheet1!$I$4))*RESUMEN!F$13</f>
        <v>0</v>
      </c>
      <c r="S22" s="36">
        <f>SUM(COUNTIF(P22,Sheet1!$I$3),COUNTIF(P22,Sheet1!$I$4))*RESUMEN!F$14</f>
        <v>0</v>
      </c>
      <c r="T22" s="36">
        <f>SUMIF(Sheet1!$E$2:$E$8,H22,Sheet1!$F$2:$F$8)+SUMIF(Sheet1!$E$2:$E$8,H22,Sheet1!$G$2:$G$8)+SUMIF(Sheet1!$E$2:$E$8,K22,Sheet1!$F$2:$F$8)+SUMIF(Sheet1!$E$2:$E$8,K22,Sheet1!$G$2:$G$8)</f>
        <v>0</v>
      </c>
      <c r="U22" s="36">
        <f t="shared" si="0"/>
        <v>0</v>
      </c>
      <c r="V22" s="22"/>
      <c r="W22" s="22"/>
    </row>
    <row r="23" spans="1:23" ht="21.75" customHeight="1">
      <c r="A23" s="22"/>
      <c r="B23" s="35">
        <v>11</v>
      </c>
      <c r="C23" s="149"/>
      <c r="D23" s="149"/>
      <c r="E23" s="150"/>
      <c r="F23" s="151"/>
      <c r="G23" s="151"/>
      <c r="H23" s="151"/>
      <c r="I23" s="150"/>
      <c r="J23" s="151"/>
      <c r="K23" s="151"/>
      <c r="L23" s="150"/>
      <c r="M23" s="151"/>
      <c r="N23" s="152"/>
      <c r="O23" s="152"/>
      <c r="P23" s="152"/>
      <c r="Q23" s="36">
        <f>IF(G23=Sheet1!$C$2,0,IF(G23="",0,RESUMEN!$F$12))</f>
        <v>0</v>
      </c>
      <c r="R23" s="36">
        <f>SUM(COUNTIF(N23,Sheet1!$I$3),COUNTIF(N23,Sheet1!$I$4))*RESUMEN!F$13+SUM(COUNTIF(O23,Sheet1!$I$3),COUNTIF(O23,Sheet1!$I$4))*RESUMEN!F$13</f>
        <v>0</v>
      </c>
      <c r="S23" s="36">
        <f>SUM(COUNTIF(P23,Sheet1!$I$3),COUNTIF(P23,Sheet1!$I$4))*RESUMEN!F$14</f>
        <v>0</v>
      </c>
      <c r="T23" s="36">
        <f>SUMIF(Sheet1!$E$2:$E$8,H23,Sheet1!$F$2:$F$8)+SUMIF(Sheet1!$E$2:$E$8,H23,Sheet1!$G$2:$G$8)+SUMIF(Sheet1!$E$2:$E$8,K23,Sheet1!$F$2:$F$8)+SUMIF(Sheet1!$E$2:$E$8,K23,Sheet1!$G$2:$G$8)</f>
        <v>0</v>
      </c>
      <c r="U23" s="36">
        <f t="shared" si="0"/>
        <v>0</v>
      </c>
      <c r="V23" s="22"/>
      <c r="W23" s="22"/>
    </row>
    <row r="24" spans="1:23" ht="21.75" customHeight="1">
      <c r="A24" s="22"/>
      <c r="B24" s="35">
        <v>12</v>
      </c>
      <c r="C24" s="149"/>
      <c r="D24" s="149"/>
      <c r="E24" s="150"/>
      <c r="F24" s="151"/>
      <c r="G24" s="151"/>
      <c r="H24" s="151"/>
      <c r="I24" s="150"/>
      <c r="J24" s="151"/>
      <c r="K24" s="151"/>
      <c r="L24" s="150"/>
      <c r="M24" s="151"/>
      <c r="N24" s="152"/>
      <c r="O24" s="152"/>
      <c r="P24" s="152"/>
      <c r="Q24" s="36">
        <f>IF(G24=Sheet1!$C$2,0,IF(G24="",0,RESUMEN!$F$12))</f>
        <v>0</v>
      </c>
      <c r="R24" s="36">
        <f>SUM(COUNTIF(N24,Sheet1!$I$3),COUNTIF(N24,Sheet1!$I$4))*RESUMEN!F$13+SUM(COUNTIF(O24,Sheet1!$I$3),COUNTIF(O24,Sheet1!$I$4))*RESUMEN!F$13</f>
        <v>0</v>
      </c>
      <c r="S24" s="36">
        <f>SUM(COUNTIF(P24,Sheet1!$I$3),COUNTIF(P24,Sheet1!$I$4))*RESUMEN!F$14</f>
        <v>0</v>
      </c>
      <c r="T24" s="36">
        <f>SUMIF(Sheet1!$E$2:$E$8,H24,Sheet1!$F$2:$F$8)+SUMIF(Sheet1!$E$2:$E$8,H24,Sheet1!$G$2:$G$8)+SUMIF(Sheet1!$E$2:$E$8,K24,Sheet1!$F$2:$F$8)+SUMIF(Sheet1!$E$2:$E$8,K24,Sheet1!$G$2:$G$8)</f>
        <v>0</v>
      </c>
      <c r="U24" s="36">
        <f t="shared" si="0"/>
        <v>0</v>
      </c>
      <c r="V24" s="22"/>
      <c r="W24" s="22"/>
    </row>
    <row r="25" spans="1:23" ht="21.75" customHeight="1">
      <c r="A25" s="22"/>
      <c r="B25" s="35">
        <v>13</v>
      </c>
      <c r="C25" s="149"/>
      <c r="D25" s="149"/>
      <c r="E25" s="150"/>
      <c r="F25" s="151"/>
      <c r="G25" s="151"/>
      <c r="H25" s="151"/>
      <c r="I25" s="150"/>
      <c r="J25" s="151"/>
      <c r="K25" s="151"/>
      <c r="L25" s="150"/>
      <c r="M25" s="151"/>
      <c r="N25" s="152"/>
      <c r="O25" s="152"/>
      <c r="P25" s="152"/>
      <c r="Q25" s="36">
        <f>IF(G25=Sheet1!$C$2,0,IF(G25="",0,RESUMEN!$F$12))</f>
        <v>0</v>
      </c>
      <c r="R25" s="36">
        <f>SUM(COUNTIF(N25,Sheet1!$I$3),COUNTIF(N25,Sheet1!$I$4))*RESUMEN!F$13+SUM(COUNTIF(O25,Sheet1!$I$3),COUNTIF(O25,Sheet1!$I$4))*RESUMEN!F$13</f>
        <v>0</v>
      </c>
      <c r="S25" s="36">
        <f>SUM(COUNTIF(P25,Sheet1!$I$3),COUNTIF(P25,Sheet1!$I$4))*RESUMEN!F$14</f>
        <v>0</v>
      </c>
      <c r="T25" s="36">
        <f>SUMIF(Sheet1!$E$2:$E$8,H25,Sheet1!$F$2:$F$8)+SUMIF(Sheet1!$E$2:$E$8,H25,Sheet1!$G$2:$G$8)+SUMIF(Sheet1!$E$2:$E$8,K25,Sheet1!$F$2:$F$8)+SUMIF(Sheet1!$E$2:$E$8,K25,Sheet1!$G$2:$G$8)</f>
        <v>0</v>
      </c>
      <c r="U25" s="36">
        <f t="shared" si="0"/>
        <v>0</v>
      </c>
      <c r="V25" s="22"/>
      <c r="W25" s="22"/>
    </row>
    <row r="26" spans="1:23" ht="21.75" customHeight="1">
      <c r="A26" s="22"/>
      <c r="B26" s="35">
        <v>14</v>
      </c>
      <c r="C26" s="149"/>
      <c r="D26" s="149"/>
      <c r="E26" s="150"/>
      <c r="F26" s="151"/>
      <c r="G26" s="151"/>
      <c r="H26" s="151"/>
      <c r="I26" s="150"/>
      <c r="J26" s="151"/>
      <c r="K26" s="151"/>
      <c r="L26" s="150"/>
      <c r="M26" s="151"/>
      <c r="N26" s="152"/>
      <c r="O26" s="152"/>
      <c r="P26" s="152"/>
      <c r="Q26" s="36">
        <f>IF(G26=Sheet1!$C$2,0,IF(G26="",0,RESUMEN!$F$12))</f>
        <v>0</v>
      </c>
      <c r="R26" s="36">
        <f>SUM(COUNTIF(N26,Sheet1!$I$3),COUNTIF(N26,Sheet1!$I$4))*RESUMEN!F$13+SUM(COUNTIF(O26,Sheet1!$I$3),COUNTIF(O26,Sheet1!$I$4))*RESUMEN!F$13</f>
        <v>0</v>
      </c>
      <c r="S26" s="36">
        <f>SUM(COUNTIF(P26,Sheet1!$I$3),COUNTIF(P26,Sheet1!$I$4))*RESUMEN!F$14</f>
        <v>0</v>
      </c>
      <c r="T26" s="36">
        <f>SUMIF(Sheet1!$E$2:$E$8,H26,Sheet1!$F$2:$F$8)+SUMIF(Sheet1!$E$2:$E$8,H26,Sheet1!$G$2:$G$8)+SUMIF(Sheet1!$E$2:$E$8,K26,Sheet1!$F$2:$F$8)+SUMIF(Sheet1!$E$2:$E$8,K26,Sheet1!$G$2:$G$8)</f>
        <v>0</v>
      </c>
      <c r="U26" s="36">
        <f t="shared" si="0"/>
        <v>0</v>
      </c>
      <c r="V26" s="22"/>
      <c r="W26" s="22"/>
    </row>
    <row r="27" spans="1:23" ht="21.75" customHeight="1">
      <c r="A27" s="22"/>
      <c r="B27" s="35">
        <v>15</v>
      </c>
      <c r="C27" s="149"/>
      <c r="D27" s="149"/>
      <c r="E27" s="150"/>
      <c r="F27" s="151"/>
      <c r="G27" s="151"/>
      <c r="H27" s="151"/>
      <c r="I27" s="150"/>
      <c r="J27" s="151"/>
      <c r="K27" s="151"/>
      <c r="L27" s="150"/>
      <c r="M27" s="151"/>
      <c r="N27" s="152"/>
      <c r="O27" s="152"/>
      <c r="P27" s="152"/>
      <c r="Q27" s="36">
        <f>IF(G27=Sheet1!$C$2,0,IF(G27="",0,RESUMEN!$F$12))</f>
        <v>0</v>
      </c>
      <c r="R27" s="36">
        <f>SUM(COUNTIF(N27,Sheet1!$I$3),COUNTIF(N27,Sheet1!$I$4))*RESUMEN!F$13+SUM(COUNTIF(O27,Sheet1!$I$3),COUNTIF(O27,Sheet1!$I$4))*RESUMEN!F$13</f>
        <v>0</v>
      </c>
      <c r="S27" s="36">
        <f>SUM(COUNTIF(P27,Sheet1!$I$3),COUNTIF(P27,Sheet1!$I$4))*RESUMEN!F$14</f>
        <v>0</v>
      </c>
      <c r="T27" s="36">
        <f>SUMIF(Sheet1!$E$2:$E$8,H27,Sheet1!$F$2:$F$8)+SUMIF(Sheet1!$E$2:$E$8,H27,Sheet1!$G$2:$G$8)+SUMIF(Sheet1!$E$2:$E$8,K27,Sheet1!$F$2:$F$8)+SUMIF(Sheet1!$E$2:$E$8,K27,Sheet1!$G$2:$G$8)</f>
        <v>0</v>
      </c>
      <c r="U27" s="36">
        <f t="shared" si="0"/>
        <v>0</v>
      </c>
      <c r="V27" s="22"/>
      <c r="W27" s="22"/>
    </row>
    <row r="28" spans="1:23" ht="21.75" customHeight="1">
      <c r="A28" s="22"/>
      <c r="B28" s="35">
        <v>16</v>
      </c>
      <c r="C28" s="149"/>
      <c r="D28" s="149"/>
      <c r="E28" s="150"/>
      <c r="F28" s="151"/>
      <c r="G28" s="151"/>
      <c r="H28" s="151"/>
      <c r="I28" s="150"/>
      <c r="J28" s="151"/>
      <c r="K28" s="151"/>
      <c r="L28" s="150"/>
      <c r="M28" s="151"/>
      <c r="N28" s="152"/>
      <c r="O28" s="152"/>
      <c r="P28" s="152"/>
      <c r="Q28" s="36">
        <f>IF(G28=Sheet1!$C$2,0,IF(G28="",0,RESUMEN!$F$12))</f>
        <v>0</v>
      </c>
      <c r="R28" s="36">
        <f>SUM(COUNTIF(N28,Sheet1!$I$3),COUNTIF(N28,Sheet1!$I$4))*RESUMEN!F$13+SUM(COUNTIF(O28,Sheet1!$I$3),COUNTIF(O28,Sheet1!$I$4))*RESUMEN!F$13</f>
        <v>0</v>
      </c>
      <c r="S28" s="36">
        <f>SUM(COUNTIF(P28,Sheet1!$I$3),COUNTIF(P28,Sheet1!$I$4))*RESUMEN!F$14</f>
        <v>0</v>
      </c>
      <c r="T28" s="36">
        <f>SUMIF(Sheet1!$E$2:$E$8,H28,Sheet1!$F$2:$F$8)+SUMIF(Sheet1!$E$2:$E$8,H28,Sheet1!$G$2:$G$8)+SUMIF(Sheet1!$E$2:$E$8,K28,Sheet1!$F$2:$F$8)+SUMIF(Sheet1!$E$2:$E$8,K28,Sheet1!$G$2:$G$8)</f>
        <v>0</v>
      </c>
      <c r="U28" s="36">
        <f t="shared" si="0"/>
        <v>0</v>
      </c>
      <c r="V28" s="22"/>
      <c r="W28" s="22"/>
    </row>
    <row r="29" spans="1:23" ht="21.75" customHeight="1">
      <c r="A29" s="22"/>
      <c r="B29" s="35">
        <v>17</v>
      </c>
      <c r="C29" s="149"/>
      <c r="D29" s="149"/>
      <c r="E29" s="150"/>
      <c r="F29" s="151"/>
      <c r="G29" s="151"/>
      <c r="H29" s="151"/>
      <c r="I29" s="150"/>
      <c r="J29" s="151"/>
      <c r="K29" s="151"/>
      <c r="L29" s="150"/>
      <c r="M29" s="151"/>
      <c r="N29" s="152"/>
      <c r="O29" s="152"/>
      <c r="P29" s="152"/>
      <c r="Q29" s="36">
        <f>IF(G29=Sheet1!$C$2,0,IF(G29="",0,RESUMEN!$F$12))</f>
        <v>0</v>
      </c>
      <c r="R29" s="36">
        <f>SUM(COUNTIF(N29,Sheet1!$I$3),COUNTIF(N29,Sheet1!$I$4))*RESUMEN!F$13+SUM(COUNTIF(O29,Sheet1!$I$3),COUNTIF(O29,Sheet1!$I$4))*RESUMEN!F$13</f>
        <v>0</v>
      </c>
      <c r="S29" s="36">
        <f>SUM(COUNTIF(P29,Sheet1!$I$3),COUNTIF(P29,Sheet1!$I$4))*RESUMEN!F$14</f>
        <v>0</v>
      </c>
      <c r="T29" s="36">
        <f>SUMIF(Sheet1!$E$2:$E$8,H29,Sheet1!$F$2:$F$8)+SUMIF(Sheet1!$E$2:$E$8,H29,Sheet1!$G$2:$G$8)+SUMIF(Sheet1!$E$2:$E$8,K29,Sheet1!$F$2:$F$8)+SUMIF(Sheet1!$E$2:$E$8,K29,Sheet1!$G$2:$G$8)</f>
        <v>0</v>
      </c>
      <c r="U29" s="36">
        <f t="shared" si="0"/>
        <v>0</v>
      </c>
      <c r="V29" s="22"/>
      <c r="W29" s="22"/>
    </row>
    <row r="30" spans="1:23" ht="21.75" customHeight="1">
      <c r="A30" s="22"/>
      <c r="B30" s="35">
        <v>18</v>
      </c>
      <c r="C30" s="149"/>
      <c r="D30" s="149"/>
      <c r="E30" s="150"/>
      <c r="F30" s="151"/>
      <c r="G30" s="151"/>
      <c r="H30" s="151"/>
      <c r="I30" s="150"/>
      <c r="J30" s="151"/>
      <c r="K30" s="151"/>
      <c r="L30" s="150"/>
      <c r="M30" s="151"/>
      <c r="N30" s="152"/>
      <c r="O30" s="152"/>
      <c r="P30" s="152"/>
      <c r="Q30" s="36">
        <f>IF(G30=Sheet1!$C$2,0,IF(G30="",0,RESUMEN!$F$12))</f>
        <v>0</v>
      </c>
      <c r="R30" s="36">
        <f>SUM(COUNTIF(N30,Sheet1!$I$3),COUNTIF(N30,Sheet1!$I$4))*RESUMEN!F$13+SUM(COUNTIF(O30,Sheet1!$I$3),COUNTIF(O30,Sheet1!$I$4))*RESUMEN!F$13</f>
        <v>0</v>
      </c>
      <c r="S30" s="36">
        <f>SUM(COUNTIF(P30,Sheet1!$I$3),COUNTIF(P30,Sheet1!$I$4))*RESUMEN!F$14</f>
        <v>0</v>
      </c>
      <c r="T30" s="36">
        <f>SUMIF(Sheet1!$E$2:$E$8,H30,Sheet1!$F$2:$F$8)+SUMIF(Sheet1!$E$2:$E$8,H30,Sheet1!$G$2:$G$8)+SUMIF(Sheet1!$E$2:$E$8,K30,Sheet1!$F$2:$F$8)+SUMIF(Sheet1!$E$2:$E$8,K30,Sheet1!$G$2:$G$8)</f>
        <v>0</v>
      </c>
      <c r="U30" s="36">
        <f t="shared" si="0"/>
        <v>0</v>
      </c>
      <c r="V30" s="22"/>
      <c r="W30" s="22"/>
    </row>
    <row r="31" spans="1:23" ht="21.75" customHeight="1">
      <c r="A31" s="22"/>
      <c r="B31" s="35">
        <v>19</v>
      </c>
      <c r="C31" s="149"/>
      <c r="D31" s="149"/>
      <c r="E31" s="150"/>
      <c r="F31" s="151"/>
      <c r="G31" s="151"/>
      <c r="H31" s="151"/>
      <c r="I31" s="150"/>
      <c r="J31" s="151"/>
      <c r="K31" s="151"/>
      <c r="L31" s="150"/>
      <c r="M31" s="151"/>
      <c r="N31" s="152"/>
      <c r="O31" s="152"/>
      <c r="P31" s="152"/>
      <c r="Q31" s="36">
        <f>IF(G31=Sheet1!$C$2,0,IF(G31="",0,RESUMEN!$F$12))</f>
        <v>0</v>
      </c>
      <c r="R31" s="36">
        <f>SUM(COUNTIF(N31,Sheet1!$I$3),COUNTIF(N31,Sheet1!$I$4))*RESUMEN!F$13+SUM(COUNTIF(O31,Sheet1!$I$3),COUNTIF(O31,Sheet1!$I$4))*RESUMEN!F$13</f>
        <v>0</v>
      </c>
      <c r="S31" s="36">
        <f>SUM(COUNTIF(P31,Sheet1!$I$3),COUNTIF(P31,Sheet1!$I$4))*RESUMEN!F$14</f>
        <v>0</v>
      </c>
      <c r="T31" s="36">
        <f>SUMIF(Sheet1!$E$2:$E$8,H31,Sheet1!$F$2:$F$8)+SUMIF(Sheet1!$E$2:$E$8,H31,Sheet1!$G$2:$G$8)+SUMIF(Sheet1!$E$2:$E$8,K31,Sheet1!$F$2:$F$8)+SUMIF(Sheet1!$E$2:$E$8,K31,Sheet1!$G$2:$G$8)</f>
        <v>0</v>
      </c>
      <c r="U31" s="36">
        <f t="shared" si="0"/>
        <v>0</v>
      </c>
      <c r="V31" s="22"/>
      <c r="W31" s="22"/>
    </row>
    <row r="32" spans="1:23" ht="21.75" customHeight="1">
      <c r="A32" s="22"/>
      <c r="B32" s="35">
        <v>20</v>
      </c>
      <c r="C32" s="149"/>
      <c r="D32" s="149"/>
      <c r="E32" s="150"/>
      <c r="F32" s="151"/>
      <c r="G32" s="151"/>
      <c r="H32" s="151"/>
      <c r="I32" s="150"/>
      <c r="J32" s="151"/>
      <c r="K32" s="151"/>
      <c r="L32" s="150"/>
      <c r="M32" s="151"/>
      <c r="N32" s="152"/>
      <c r="O32" s="152"/>
      <c r="P32" s="152"/>
      <c r="Q32" s="36">
        <f>IF(G32=Sheet1!$C$2,0,IF(G32="",0,RESUMEN!$F$12))</f>
        <v>0</v>
      </c>
      <c r="R32" s="36">
        <f>SUM(COUNTIF(N32,Sheet1!$I$3),COUNTIF(N32,Sheet1!$I$4))*RESUMEN!F$13+SUM(COUNTIF(O32,Sheet1!$I$3),COUNTIF(O32,Sheet1!$I$4))*RESUMEN!F$13</f>
        <v>0</v>
      </c>
      <c r="S32" s="36">
        <f>SUM(COUNTIF(P32,Sheet1!$I$3),COUNTIF(P32,Sheet1!$I$4))*RESUMEN!F$14</f>
        <v>0</v>
      </c>
      <c r="T32" s="36">
        <f>SUMIF(Sheet1!$E$2:$E$8,H32,Sheet1!$F$2:$F$8)+SUMIF(Sheet1!$E$2:$E$8,H32,Sheet1!$G$2:$G$8)+SUMIF(Sheet1!$E$2:$E$8,K32,Sheet1!$F$2:$F$8)+SUMIF(Sheet1!$E$2:$E$8,K32,Sheet1!$G$2:$G$8)</f>
        <v>0</v>
      </c>
      <c r="U32" s="36">
        <f t="shared" si="0"/>
        <v>0</v>
      </c>
      <c r="V32" s="22"/>
      <c r="W32" s="22"/>
    </row>
    <row r="33" spans="1:23" ht="21.75" customHeight="1">
      <c r="A33" s="22"/>
      <c r="B33" s="35">
        <v>21</v>
      </c>
      <c r="C33" s="149"/>
      <c r="D33" s="149"/>
      <c r="E33" s="150"/>
      <c r="F33" s="151"/>
      <c r="G33" s="151"/>
      <c r="H33" s="151"/>
      <c r="I33" s="150"/>
      <c r="J33" s="151"/>
      <c r="K33" s="151"/>
      <c r="L33" s="150"/>
      <c r="M33" s="151"/>
      <c r="N33" s="152"/>
      <c r="O33" s="152"/>
      <c r="P33" s="152"/>
      <c r="Q33" s="36">
        <f>IF(G33=Sheet1!$C$2,0,IF(G33="",0,RESUMEN!$F$12))</f>
        <v>0</v>
      </c>
      <c r="R33" s="36">
        <f>SUM(COUNTIF(N33,Sheet1!$I$3),COUNTIF(N33,Sheet1!$I$4))*RESUMEN!F$13+SUM(COUNTIF(O33,Sheet1!$I$3),COUNTIF(O33,Sheet1!$I$4))*RESUMEN!F$13</f>
        <v>0</v>
      </c>
      <c r="S33" s="36">
        <f>SUM(COUNTIF(P33,Sheet1!$I$3),COUNTIF(P33,Sheet1!$I$4))*RESUMEN!F$14</f>
        <v>0</v>
      </c>
      <c r="T33" s="36">
        <f>SUMIF(Sheet1!$E$2:$E$8,H33,Sheet1!$F$2:$F$8)+SUMIF(Sheet1!$E$2:$E$8,H33,Sheet1!$G$2:$G$8)+SUMIF(Sheet1!$E$2:$E$8,K33,Sheet1!$F$2:$F$8)+SUMIF(Sheet1!$E$2:$E$8,K33,Sheet1!$G$2:$G$8)</f>
        <v>0</v>
      </c>
      <c r="U33" s="36">
        <f t="shared" si="0"/>
        <v>0</v>
      </c>
      <c r="V33" s="22"/>
      <c r="W33" s="22"/>
    </row>
    <row r="34" spans="1:23" ht="21.75" customHeight="1">
      <c r="A34" s="22"/>
      <c r="B34" s="35">
        <v>22</v>
      </c>
      <c r="C34" s="149"/>
      <c r="D34" s="149"/>
      <c r="E34" s="150"/>
      <c r="F34" s="151"/>
      <c r="G34" s="151"/>
      <c r="H34" s="151"/>
      <c r="I34" s="150"/>
      <c r="J34" s="151"/>
      <c r="K34" s="151"/>
      <c r="L34" s="150"/>
      <c r="M34" s="151"/>
      <c r="N34" s="152"/>
      <c r="O34" s="152"/>
      <c r="P34" s="152"/>
      <c r="Q34" s="36">
        <f>IF(G34=Sheet1!$C$2,0,IF(G34="",0,RESUMEN!$F$12))</f>
        <v>0</v>
      </c>
      <c r="R34" s="36">
        <f>SUM(COUNTIF(N34,Sheet1!$I$3),COUNTIF(N34,Sheet1!$I$4))*RESUMEN!F$13+SUM(COUNTIF(O34,Sheet1!$I$3),COUNTIF(O34,Sheet1!$I$4))*RESUMEN!F$13</f>
        <v>0</v>
      </c>
      <c r="S34" s="36">
        <f>SUM(COUNTIF(P34,Sheet1!$I$3),COUNTIF(P34,Sheet1!$I$4))*RESUMEN!F$14</f>
        <v>0</v>
      </c>
      <c r="T34" s="36">
        <f>SUMIF(Sheet1!$E$2:$E$8,H34,Sheet1!$F$2:$F$8)+SUMIF(Sheet1!$E$2:$E$8,H34,Sheet1!$G$2:$G$8)+SUMIF(Sheet1!$E$2:$E$8,K34,Sheet1!$F$2:$F$8)+SUMIF(Sheet1!$E$2:$E$8,K34,Sheet1!$G$2:$G$8)</f>
        <v>0</v>
      </c>
      <c r="U34" s="36">
        <f t="shared" si="0"/>
        <v>0</v>
      </c>
      <c r="V34" s="22"/>
      <c r="W34" s="22"/>
    </row>
    <row r="35" spans="1:23" ht="21.75" customHeight="1">
      <c r="A35" s="22"/>
      <c r="B35" s="35">
        <v>23</v>
      </c>
      <c r="C35" s="149"/>
      <c r="D35" s="149"/>
      <c r="E35" s="150"/>
      <c r="F35" s="151"/>
      <c r="G35" s="151"/>
      <c r="H35" s="151"/>
      <c r="I35" s="150"/>
      <c r="J35" s="151"/>
      <c r="K35" s="151"/>
      <c r="L35" s="150"/>
      <c r="M35" s="151"/>
      <c r="N35" s="152"/>
      <c r="O35" s="152"/>
      <c r="P35" s="152"/>
      <c r="Q35" s="36">
        <f>IF(G35=Sheet1!$C$2,0,IF(G35="",0,RESUMEN!$F$12))</f>
        <v>0</v>
      </c>
      <c r="R35" s="36">
        <f>SUM(COUNTIF(N35,Sheet1!$I$3),COUNTIF(N35,Sheet1!$I$4))*RESUMEN!F$13+SUM(COUNTIF(O35,Sheet1!$I$3),COUNTIF(O35,Sheet1!$I$4))*RESUMEN!F$13</f>
        <v>0</v>
      </c>
      <c r="S35" s="36">
        <f>SUM(COUNTIF(P35,Sheet1!$I$3),COUNTIF(P35,Sheet1!$I$4))*RESUMEN!F$14</f>
        <v>0</v>
      </c>
      <c r="T35" s="36">
        <f>SUMIF(Sheet1!$E$2:$E$8,H35,Sheet1!$F$2:$F$8)+SUMIF(Sheet1!$E$2:$E$8,H35,Sheet1!$G$2:$G$8)+SUMIF(Sheet1!$E$2:$E$8,K35,Sheet1!$F$2:$F$8)+SUMIF(Sheet1!$E$2:$E$8,K35,Sheet1!$G$2:$G$8)</f>
        <v>0</v>
      </c>
      <c r="U35" s="36">
        <f t="shared" si="0"/>
        <v>0</v>
      </c>
      <c r="V35" s="22"/>
      <c r="W35" s="22"/>
    </row>
    <row r="36" spans="1:23" ht="21.75" customHeight="1">
      <c r="A36" s="22"/>
      <c r="B36" s="35">
        <v>24</v>
      </c>
      <c r="C36" s="149"/>
      <c r="D36" s="149"/>
      <c r="E36" s="150"/>
      <c r="F36" s="151"/>
      <c r="G36" s="151"/>
      <c r="H36" s="151"/>
      <c r="I36" s="150"/>
      <c r="J36" s="151"/>
      <c r="K36" s="151"/>
      <c r="L36" s="150"/>
      <c r="M36" s="151"/>
      <c r="N36" s="152"/>
      <c r="O36" s="152"/>
      <c r="P36" s="152"/>
      <c r="Q36" s="36">
        <f>IF(G36=Sheet1!$C$2,0,IF(G36="",0,RESUMEN!$F$12))</f>
        <v>0</v>
      </c>
      <c r="R36" s="36">
        <f>SUM(COUNTIF(N36,Sheet1!$I$3),COUNTIF(N36,Sheet1!$I$4))*RESUMEN!F$13+SUM(COUNTIF(O36,Sheet1!$I$3),COUNTIF(O36,Sheet1!$I$4))*RESUMEN!F$13</f>
        <v>0</v>
      </c>
      <c r="S36" s="36">
        <f>SUM(COUNTIF(P36,Sheet1!$I$3),COUNTIF(P36,Sheet1!$I$4))*RESUMEN!F$14</f>
        <v>0</v>
      </c>
      <c r="T36" s="36">
        <f>SUMIF(Sheet1!$E$2:$E$8,H36,Sheet1!$F$2:$F$8)+SUMIF(Sheet1!$E$2:$E$8,H36,Sheet1!$G$2:$G$8)+SUMIF(Sheet1!$E$2:$E$8,K36,Sheet1!$F$2:$F$8)+SUMIF(Sheet1!$E$2:$E$8,K36,Sheet1!$G$2:$G$8)</f>
        <v>0</v>
      </c>
      <c r="U36" s="36">
        <f t="shared" si="0"/>
        <v>0</v>
      </c>
      <c r="V36" s="22"/>
      <c r="W36" s="22"/>
    </row>
    <row r="37" spans="1:23" ht="21.75" customHeight="1">
      <c r="A37" s="22"/>
      <c r="B37" s="35">
        <v>25</v>
      </c>
      <c r="C37" s="149"/>
      <c r="D37" s="149"/>
      <c r="E37" s="150"/>
      <c r="F37" s="151"/>
      <c r="G37" s="151"/>
      <c r="H37" s="151"/>
      <c r="I37" s="150"/>
      <c r="J37" s="151"/>
      <c r="K37" s="151"/>
      <c r="L37" s="150"/>
      <c r="M37" s="151"/>
      <c r="N37" s="152"/>
      <c r="O37" s="152"/>
      <c r="P37" s="152"/>
      <c r="Q37" s="36">
        <f>IF(G37=Sheet1!$C$2,0,IF(G37="",0,RESUMEN!$F$12))</f>
        <v>0</v>
      </c>
      <c r="R37" s="36">
        <f>SUM(COUNTIF(N37,Sheet1!$I$3),COUNTIF(N37,Sheet1!$I$4))*RESUMEN!F$13+SUM(COUNTIF(O37,Sheet1!$I$3),COUNTIF(O37,Sheet1!$I$4))*RESUMEN!F$13</f>
        <v>0</v>
      </c>
      <c r="S37" s="36">
        <f>SUM(COUNTIF(P37,Sheet1!$I$3),COUNTIF(P37,Sheet1!$I$4))*RESUMEN!F$14</f>
        <v>0</v>
      </c>
      <c r="T37" s="36">
        <f>SUMIF(Sheet1!$E$2:$E$8,H37,Sheet1!$F$2:$F$8)+SUMIF(Sheet1!$E$2:$E$8,H37,Sheet1!$G$2:$G$8)+SUMIF(Sheet1!$E$2:$E$8,K37,Sheet1!$F$2:$F$8)+SUMIF(Sheet1!$E$2:$E$8,K37,Sheet1!$G$2:$G$8)</f>
        <v>0</v>
      </c>
      <c r="U37" s="36">
        <f t="shared" si="0"/>
        <v>0</v>
      </c>
      <c r="V37" s="22"/>
      <c r="W37" s="22"/>
    </row>
    <row r="38" spans="1:23" ht="21.75" customHeight="1">
      <c r="A38" s="22"/>
      <c r="B38" s="35">
        <v>26</v>
      </c>
      <c r="C38" s="149"/>
      <c r="D38" s="149"/>
      <c r="E38" s="150"/>
      <c r="F38" s="151"/>
      <c r="G38" s="151"/>
      <c r="H38" s="151"/>
      <c r="I38" s="150"/>
      <c r="J38" s="151"/>
      <c r="K38" s="151"/>
      <c r="L38" s="150"/>
      <c r="M38" s="151"/>
      <c r="N38" s="152"/>
      <c r="O38" s="152"/>
      <c r="P38" s="152"/>
      <c r="Q38" s="36">
        <f>IF(G38=Sheet1!$C$2,0,IF(G38="",0,RESUMEN!$F$12))</f>
        <v>0</v>
      </c>
      <c r="R38" s="36">
        <f>SUM(COUNTIF(N38,Sheet1!$I$3),COUNTIF(N38,Sheet1!$I$4))*RESUMEN!F$13+SUM(COUNTIF(O38,Sheet1!$I$3),COUNTIF(O38,Sheet1!$I$4))*RESUMEN!F$13</f>
        <v>0</v>
      </c>
      <c r="S38" s="36">
        <f>SUM(COUNTIF(P38,Sheet1!$I$3),COUNTIF(P38,Sheet1!$I$4))*RESUMEN!F$14</f>
        <v>0</v>
      </c>
      <c r="T38" s="36">
        <f>SUMIF(Sheet1!$E$2:$E$8,H38,Sheet1!$F$2:$F$8)+SUMIF(Sheet1!$E$2:$E$8,H38,Sheet1!$G$2:$G$8)+SUMIF(Sheet1!$E$2:$E$8,K38,Sheet1!$F$2:$F$8)+SUMIF(Sheet1!$E$2:$E$8,K38,Sheet1!$G$2:$G$8)</f>
        <v>0</v>
      </c>
      <c r="U38" s="36">
        <f t="shared" si="0"/>
        <v>0</v>
      </c>
      <c r="V38" s="22"/>
      <c r="W38" s="22"/>
    </row>
    <row r="39" spans="1:23" ht="21.75" customHeight="1">
      <c r="A39" s="22"/>
      <c r="B39" s="35">
        <v>27</v>
      </c>
      <c r="C39" s="149"/>
      <c r="D39" s="149"/>
      <c r="E39" s="150"/>
      <c r="F39" s="151"/>
      <c r="G39" s="151"/>
      <c r="H39" s="151"/>
      <c r="I39" s="150"/>
      <c r="J39" s="151"/>
      <c r="K39" s="151"/>
      <c r="L39" s="150"/>
      <c r="M39" s="151"/>
      <c r="N39" s="152"/>
      <c r="O39" s="152"/>
      <c r="P39" s="152"/>
      <c r="Q39" s="36">
        <f>IF(G39=Sheet1!$C$2,0,IF(G39="",0,RESUMEN!$F$12))</f>
        <v>0</v>
      </c>
      <c r="R39" s="36">
        <f>SUM(COUNTIF(N39,Sheet1!$I$3),COUNTIF(N39,Sheet1!$I$4))*RESUMEN!F$13+SUM(COUNTIF(O39,Sheet1!$I$3),COUNTIF(O39,Sheet1!$I$4))*RESUMEN!F$13</f>
        <v>0</v>
      </c>
      <c r="S39" s="36">
        <f>SUM(COUNTIF(P39,Sheet1!$I$3),COUNTIF(P39,Sheet1!$I$4))*RESUMEN!F$14</f>
        <v>0</v>
      </c>
      <c r="T39" s="36">
        <f>SUMIF(Sheet1!$E$2:$E$8,H39,Sheet1!$F$2:$F$8)+SUMIF(Sheet1!$E$2:$E$8,H39,Sheet1!$G$2:$G$8)+SUMIF(Sheet1!$E$2:$E$8,K39,Sheet1!$F$2:$F$8)+SUMIF(Sheet1!$E$2:$E$8,K39,Sheet1!$G$2:$G$8)</f>
        <v>0</v>
      </c>
      <c r="U39" s="36">
        <f t="shared" si="0"/>
        <v>0</v>
      </c>
      <c r="V39" s="22"/>
      <c r="W39" s="22"/>
    </row>
    <row r="40" spans="1:23" ht="21.75" customHeight="1">
      <c r="A40" s="22"/>
      <c r="B40" s="35">
        <v>28</v>
      </c>
      <c r="C40" s="149"/>
      <c r="D40" s="149"/>
      <c r="E40" s="150"/>
      <c r="F40" s="151"/>
      <c r="G40" s="151"/>
      <c r="H40" s="151"/>
      <c r="I40" s="150"/>
      <c r="J40" s="151"/>
      <c r="K40" s="151"/>
      <c r="L40" s="150"/>
      <c r="M40" s="151"/>
      <c r="N40" s="152"/>
      <c r="O40" s="152"/>
      <c r="P40" s="152"/>
      <c r="Q40" s="36">
        <f>IF(G40=Sheet1!$C$2,0,IF(G40="",0,RESUMEN!$F$12))</f>
        <v>0</v>
      </c>
      <c r="R40" s="36">
        <f>SUM(COUNTIF(N40,Sheet1!$I$3),COUNTIF(N40,Sheet1!$I$4))*RESUMEN!F$13+SUM(COUNTIF(O40,Sheet1!$I$3),COUNTIF(O40,Sheet1!$I$4))*RESUMEN!F$13</f>
        <v>0</v>
      </c>
      <c r="S40" s="36">
        <f>SUM(COUNTIF(P40,Sheet1!$I$3),COUNTIF(P40,Sheet1!$I$4))*RESUMEN!F$14</f>
        <v>0</v>
      </c>
      <c r="T40" s="36">
        <f>SUMIF(Sheet1!$E$2:$E$8,H40,Sheet1!$F$2:$F$8)+SUMIF(Sheet1!$E$2:$E$8,H40,Sheet1!$G$2:$G$8)+SUMIF(Sheet1!$E$2:$E$8,K40,Sheet1!$F$2:$F$8)+SUMIF(Sheet1!$E$2:$E$8,K40,Sheet1!$G$2:$G$8)</f>
        <v>0</v>
      </c>
      <c r="U40" s="36">
        <f t="shared" si="0"/>
        <v>0</v>
      </c>
      <c r="V40" s="22"/>
      <c r="W40" s="22"/>
    </row>
    <row r="41" spans="1:23" ht="21.75" customHeight="1">
      <c r="A41" s="22"/>
      <c r="B41" s="35">
        <v>29</v>
      </c>
      <c r="C41" s="149"/>
      <c r="D41" s="149"/>
      <c r="E41" s="150"/>
      <c r="F41" s="151"/>
      <c r="G41" s="151"/>
      <c r="H41" s="151"/>
      <c r="I41" s="150"/>
      <c r="J41" s="151"/>
      <c r="K41" s="151"/>
      <c r="L41" s="150"/>
      <c r="M41" s="151"/>
      <c r="N41" s="152"/>
      <c r="O41" s="152"/>
      <c r="P41" s="152"/>
      <c r="Q41" s="36">
        <f>IF(G41=Sheet1!$C$2,0,IF(G41="",0,RESUMEN!$F$12))</f>
        <v>0</v>
      </c>
      <c r="R41" s="36">
        <f>SUM(COUNTIF(N41,Sheet1!$I$3),COUNTIF(N41,Sheet1!$I$4))*RESUMEN!F$13+SUM(COUNTIF(O41,Sheet1!$I$3),COUNTIF(O41,Sheet1!$I$4))*RESUMEN!F$13</f>
        <v>0</v>
      </c>
      <c r="S41" s="36">
        <f>SUM(COUNTIF(P41,Sheet1!$I$3),COUNTIF(P41,Sheet1!$I$4))*RESUMEN!F$14</f>
        <v>0</v>
      </c>
      <c r="T41" s="36">
        <f>SUMIF(Sheet1!$E$2:$E$8,H41,Sheet1!$F$2:$F$8)+SUMIF(Sheet1!$E$2:$E$8,H41,Sheet1!$G$2:$G$8)+SUMIF(Sheet1!$E$2:$E$8,K41,Sheet1!$F$2:$F$8)+SUMIF(Sheet1!$E$2:$E$8,K41,Sheet1!$G$2:$G$8)</f>
        <v>0</v>
      </c>
      <c r="U41" s="36">
        <f t="shared" si="0"/>
        <v>0</v>
      </c>
      <c r="V41" s="22"/>
      <c r="W41" s="22"/>
    </row>
    <row r="42" spans="1:23" ht="21.75" customHeight="1">
      <c r="A42" s="22"/>
      <c r="B42" s="35">
        <v>30</v>
      </c>
      <c r="C42" s="149"/>
      <c r="D42" s="149"/>
      <c r="E42" s="150"/>
      <c r="F42" s="151"/>
      <c r="G42" s="151"/>
      <c r="H42" s="151"/>
      <c r="I42" s="150"/>
      <c r="J42" s="151"/>
      <c r="K42" s="151"/>
      <c r="L42" s="150"/>
      <c r="M42" s="151"/>
      <c r="N42" s="152"/>
      <c r="O42" s="152"/>
      <c r="P42" s="152"/>
      <c r="Q42" s="36">
        <f>IF(G42=Sheet1!$C$2,0,IF(G42="",0,RESUMEN!$F$12))</f>
        <v>0</v>
      </c>
      <c r="R42" s="36">
        <f>SUM(COUNTIF(N42,Sheet1!$I$3),COUNTIF(N42,Sheet1!$I$4))*RESUMEN!F$13+SUM(COUNTIF(O42,Sheet1!$I$3),COUNTIF(O42,Sheet1!$I$4))*RESUMEN!F$13</f>
        <v>0</v>
      </c>
      <c r="S42" s="36">
        <f>SUM(COUNTIF(P42,Sheet1!$I$3),COUNTIF(P42,Sheet1!$I$4))*RESUMEN!F$14</f>
        <v>0</v>
      </c>
      <c r="T42" s="36">
        <f>SUMIF(Sheet1!$E$2:$E$8,H42,Sheet1!$F$2:$F$8)+SUMIF(Sheet1!$E$2:$E$8,H42,Sheet1!$G$2:$G$8)+SUMIF(Sheet1!$E$2:$E$8,K42,Sheet1!$F$2:$F$8)+SUMIF(Sheet1!$E$2:$E$8,K42,Sheet1!$G$2:$G$8)</f>
        <v>0</v>
      </c>
      <c r="U42" s="36">
        <f t="shared" si="0"/>
        <v>0</v>
      </c>
      <c r="V42" s="22"/>
      <c r="W42" s="22"/>
    </row>
    <row r="43" spans="1:23" ht="21.75" customHeight="1">
      <c r="A43" s="22"/>
      <c r="B43" s="35">
        <v>31</v>
      </c>
      <c r="C43" s="149"/>
      <c r="D43" s="149"/>
      <c r="E43" s="150"/>
      <c r="F43" s="151"/>
      <c r="G43" s="151"/>
      <c r="H43" s="151"/>
      <c r="I43" s="150"/>
      <c r="J43" s="151"/>
      <c r="K43" s="151"/>
      <c r="L43" s="150"/>
      <c r="M43" s="151"/>
      <c r="N43" s="152"/>
      <c r="O43" s="152"/>
      <c r="P43" s="152"/>
      <c r="Q43" s="36">
        <f>IF(G43=Sheet1!$C$2,0,IF(G43="",0,RESUMEN!$F$12))</f>
        <v>0</v>
      </c>
      <c r="R43" s="36">
        <f>SUM(COUNTIF(N43,Sheet1!$I$3),COUNTIF(N43,Sheet1!$I$4))*RESUMEN!F$13+SUM(COUNTIF(O43,Sheet1!$I$3),COUNTIF(O43,Sheet1!$I$4))*RESUMEN!F$13</f>
        <v>0</v>
      </c>
      <c r="S43" s="36">
        <f>SUM(COUNTIF(P43,Sheet1!$I$3),COUNTIF(P43,Sheet1!$I$4))*RESUMEN!F$14</f>
        <v>0</v>
      </c>
      <c r="T43" s="36">
        <f>SUMIF(Sheet1!$E$2:$E$8,H43,Sheet1!$F$2:$F$8)+SUMIF(Sheet1!$E$2:$E$8,H43,Sheet1!$G$2:$G$8)+SUMIF(Sheet1!$E$2:$E$8,K43,Sheet1!$F$2:$F$8)+SUMIF(Sheet1!$E$2:$E$8,K43,Sheet1!$G$2:$G$8)</f>
        <v>0</v>
      </c>
      <c r="U43" s="36">
        <f t="shared" si="0"/>
        <v>0</v>
      </c>
      <c r="V43" s="22"/>
      <c r="W43" s="22"/>
    </row>
    <row r="44" spans="1:23" ht="21.75" customHeight="1">
      <c r="A44" s="22"/>
      <c r="B44" s="35">
        <v>32</v>
      </c>
      <c r="C44" s="149"/>
      <c r="D44" s="149"/>
      <c r="E44" s="150"/>
      <c r="F44" s="151"/>
      <c r="G44" s="151"/>
      <c r="H44" s="151"/>
      <c r="I44" s="150"/>
      <c r="J44" s="151"/>
      <c r="K44" s="151"/>
      <c r="L44" s="150"/>
      <c r="M44" s="151"/>
      <c r="N44" s="152"/>
      <c r="O44" s="152"/>
      <c r="P44" s="152"/>
      <c r="Q44" s="36">
        <f>IF(G44=Sheet1!$C$2,0,IF(G44="",0,RESUMEN!$F$12))</f>
        <v>0</v>
      </c>
      <c r="R44" s="36">
        <f>SUM(COUNTIF(N44,Sheet1!$I$3),COUNTIF(N44,Sheet1!$I$4))*RESUMEN!F$13+SUM(COUNTIF(O44,Sheet1!$I$3),COUNTIF(O44,Sheet1!$I$4))*RESUMEN!F$13</f>
        <v>0</v>
      </c>
      <c r="S44" s="36">
        <f>SUM(COUNTIF(P44,Sheet1!$I$3),COUNTIF(P44,Sheet1!$I$4))*RESUMEN!F$14</f>
        <v>0</v>
      </c>
      <c r="T44" s="36">
        <f>SUMIF(Sheet1!$E$2:$E$8,H44,Sheet1!$F$2:$F$8)+SUMIF(Sheet1!$E$2:$E$8,H44,Sheet1!$G$2:$G$8)+SUMIF(Sheet1!$E$2:$E$8,K44,Sheet1!$F$2:$F$8)+SUMIF(Sheet1!$E$2:$E$8,K44,Sheet1!$G$2:$G$8)</f>
        <v>0</v>
      </c>
      <c r="U44" s="36">
        <f t="shared" si="0"/>
        <v>0</v>
      </c>
      <c r="V44" s="22"/>
      <c r="W44" s="22"/>
    </row>
    <row r="45" spans="1:23" ht="21.75" customHeight="1">
      <c r="A45" s="22"/>
      <c r="B45" s="35">
        <v>33</v>
      </c>
      <c r="C45" s="149"/>
      <c r="D45" s="149"/>
      <c r="E45" s="150"/>
      <c r="F45" s="151"/>
      <c r="G45" s="151"/>
      <c r="H45" s="151"/>
      <c r="I45" s="150"/>
      <c r="J45" s="151"/>
      <c r="K45" s="151"/>
      <c r="L45" s="150"/>
      <c r="M45" s="151"/>
      <c r="N45" s="152"/>
      <c r="O45" s="152"/>
      <c r="P45" s="152"/>
      <c r="Q45" s="36">
        <f>IF(G45=Sheet1!$C$2,0,IF(G45="",0,RESUMEN!$F$12))</f>
        <v>0</v>
      </c>
      <c r="R45" s="36">
        <f>SUM(COUNTIF(N45,Sheet1!$I$3),COUNTIF(N45,Sheet1!$I$4))*RESUMEN!F$13+SUM(COUNTIF(O45,Sheet1!$I$3),COUNTIF(O45,Sheet1!$I$4))*RESUMEN!F$13</f>
        <v>0</v>
      </c>
      <c r="S45" s="36">
        <f>SUM(COUNTIF(P45,Sheet1!$I$3),COUNTIF(P45,Sheet1!$I$4))*RESUMEN!F$14</f>
        <v>0</v>
      </c>
      <c r="T45" s="36">
        <f>SUMIF(Sheet1!$E$2:$E$8,H45,Sheet1!$F$2:$F$8)+SUMIF(Sheet1!$E$2:$E$8,H45,Sheet1!$G$2:$G$8)+SUMIF(Sheet1!$E$2:$E$8,K45,Sheet1!$F$2:$F$8)+SUMIF(Sheet1!$E$2:$E$8,K45,Sheet1!$G$2:$G$8)</f>
        <v>0</v>
      </c>
      <c r="U45" s="36">
        <f t="shared" si="0"/>
        <v>0</v>
      </c>
      <c r="V45" s="22"/>
      <c r="W45" s="22"/>
    </row>
    <row r="46" spans="1:23" ht="21.75" customHeight="1">
      <c r="A46" s="22"/>
      <c r="B46" s="35">
        <v>34</v>
      </c>
      <c r="C46" s="149"/>
      <c r="D46" s="149"/>
      <c r="E46" s="150"/>
      <c r="F46" s="151"/>
      <c r="G46" s="151"/>
      <c r="H46" s="151"/>
      <c r="I46" s="150"/>
      <c r="J46" s="151"/>
      <c r="K46" s="151"/>
      <c r="L46" s="150"/>
      <c r="M46" s="151"/>
      <c r="N46" s="152"/>
      <c r="O46" s="152"/>
      <c r="P46" s="152"/>
      <c r="Q46" s="36">
        <f>IF(G46=Sheet1!$C$2,0,IF(G46="",0,RESUMEN!$F$12))</f>
        <v>0</v>
      </c>
      <c r="R46" s="36">
        <f>SUM(COUNTIF(N46,Sheet1!$I$3),COUNTIF(N46,Sheet1!$I$4))*RESUMEN!F$13+SUM(COUNTIF(O46,Sheet1!$I$3),COUNTIF(O46,Sheet1!$I$4))*RESUMEN!F$13</f>
        <v>0</v>
      </c>
      <c r="S46" s="36">
        <f>SUM(COUNTIF(P46,Sheet1!$I$3),COUNTIF(P46,Sheet1!$I$4))*RESUMEN!F$14</f>
        <v>0</v>
      </c>
      <c r="T46" s="36">
        <f>SUMIF(Sheet1!$E$2:$E$8,H46,Sheet1!$F$2:$F$8)+SUMIF(Sheet1!$E$2:$E$8,H46,Sheet1!$G$2:$G$8)+SUMIF(Sheet1!$E$2:$E$8,K46,Sheet1!$F$2:$F$8)+SUMIF(Sheet1!$E$2:$E$8,K46,Sheet1!$G$2:$G$8)</f>
        <v>0</v>
      </c>
      <c r="U46" s="36">
        <f t="shared" si="0"/>
        <v>0</v>
      </c>
      <c r="V46" s="22"/>
      <c r="W46" s="22"/>
    </row>
    <row r="47" spans="1:23" ht="21.75" customHeight="1">
      <c r="A47" s="22"/>
      <c r="B47" s="35">
        <v>35</v>
      </c>
      <c r="C47" s="149"/>
      <c r="D47" s="149"/>
      <c r="E47" s="150"/>
      <c r="F47" s="151"/>
      <c r="G47" s="151"/>
      <c r="H47" s="151"/>
      <c r="I47" s="150"/>
      <c r="J47" s="151"/>
      <c r="K47" s="151"/>
      <c r="L47" s="150"/>
      <c r="M47" s="151"/>
      <c r="N47" s="152"/>
      <c r="O47" s="152"/>
      <c r="P47" s="152"/>
      <c r="Q47" s="36">
        <f>IF(G47=Sheet1!$C$2,0,IF(G47="",0,RESUMEN!$F$12))</f>
        <v>0</v>
      </c>
      <c r="R47" s="36">
        <f>SUM(COUNTIF(N47,Sheet1!$I$3),COUNTIF(N47,Sheet1!$I$4))*RESUMEN!F$13+SUM(COUNTIF(O47,Sheet1!$I$3),COUNTIF(O47,Sheet1!$I$4))*RESUMEN!F$13</f>
        <v>0</v>
      </c>
      <c r="S47" s="36">
        <f>SUM(COUNTIF(P47,Sheet1!$I$3),COUNTIF(P47,Sheet1!$I$4))*RESUMEN!F$14</f>
        <v>0</v>
      </c>
      <c r="T47" s="36">
        <f>SUMIF(Sheet1!$E$2:$E$8,H47,Sheet1!$F$2:$F$8)+SUMIF(Sheet1!$E$2:$E$8,H47,Sheet1!$G$2:$G$8)+SUMIF(Sheet1!$E$2:$E$8,K47,Sheet1!$F$2:$F$8)+SUMIF(Sheet1!$E$2:$E$8,K47,Sheet1!$G$2:$G$8)</f>
        <v>0</v>
      </c>
      <c r="U47" s="36">
        <f t="shared" si="0"/>
        <v>0</v>
      </c>
      <c r="V47" s="22"/>
      <c r="W47" s="22"/>
    </row>
    <row r="48" spans="1:23" ht="21.75" customHeight="1">
      <c r="A48" s="22"/>
      <c r="B48" s="35">
        <v>36</v>
      </c>
      <c r="C48" s="149"/>
      <c r="D48" s="149"/>
      <c r="E48" s="150"/>
      <c r="F48" s="151"/>
      <c r="G48" s="151"/>
      <c r="H48" s="151"/>
      <c r="I48" s="150"/>
      <c r="J48" s="151"/>
      <c r="K48" s="151"/>
      <c r="L48" s="150"/>
      <c r="M48" s="151"/>
      <c r="N48" s="152"/>
      <c r="O48" s="152"/>
      <c r="P48" s="152"/>
      <c r="Q48" s="36">
        <f>IF(G48=Sheet1!$C$2,0,IF(G48="",0,RESUMEN!$F$12))</f>
        <v>0</v>
      </c>
      <c r="R48" s="36">
        <f>SUM(COUNTIF(N48,Sheet1!$I$3),COUNTIF(N48,Sheet1!$I$4))*RESUMEN!F$13+SUM(COUNTIF(O48,Sheet1!$I$3),COUNTIF(O48,Sheet1!$I$4))*RESUMEN!F$13</f>
        <v>0</v>
      </c>
      <c r="S48" s="36">
        <f>SUM(COUNTIF(P48,Sheet1!$I$3),COUNTIF(P48,Sheet1!$I$4))*RESUMEN!F$14</f>
        <v>0</v>
      </c>
      <c r="T48" s="36">
        <f>SUMIF(Sheet1!$E$2:$E$8,H48,Sheet1!$F$2:$F$8)+SUMIF(Sheet1!$E$2:$E$8,H48,Sheet1!$G$2:$G$8)+SUMIF(Sheet1!$E$2:$E$8,K48,Sheet1!$F$2:$F$8)+SUMIF(Sheet1!$E$2:$E$8,K48,Sheet1!$G$2:$G$8)</f>
        <v>0</v>
      </c>
      <c r="U48" s="36">
        <f t="shared" si="0"/>
        <v>0</v>
      </c>
      <c r="V48" s="22"/>
      <c r="W48" s="22"/>
    </row>
    <row r="49" spans="1:23" ht="21.75" customHeight="1">
      <c r="A49" s="22"/>
      <c r="B49" s="35">
        <v>37</v>
      </c>
      <c r="C49" s="149"/>
      <c r="D49" s="149"/>
      <c r="E49" s="150"/>
      <c r="F49" s="151"/>
      <c r="G49" s="151"/>
      <c r="H49" s="151"/>
      <c r="I49" s="150"/>
      <c r="J49" s="151"/>
      <c r="K49" s="151"/>
      <c r="L49" s="150"/>
      <c r="M49" s="151"/>
      <c r="N49" s="152"/>
      <c r="O49" s="152"/>
      <c r="P49" s="152"/>
      <c r="Q49" s="36">
        <f>IF(G49=Sheet1!$C$2,0,IF(G49="",0,RESUMEN!$F$12))</f>
        <v>0</v>
      </c>
      <c r="R49" s="36">
        <f>SUM(COUNTIF(N49,Sheet1!$I$3),COUNTIF(N49,Sheet1!$I$4))*RESUMEN!F$13+SUM(COUNTIF(O49,Sheet1!$I$3),COUNTIF(O49,Sheet1!$I$4))*RESUMEN!F$13</f>
        <v>0</v>
      </c>
      <c r="S49" s="36">
        <f>SUM(COUNTIF(P49,Sheet1!$I$3),COUNTIF(P49,Sheet1!$I$4))*RESUMEN!F$14</f>
        <v>0</v>
      </c>
      <c r="T49" s="36">
        <f>SUMIF(Sheet1!$E$2:$E$8,H49,Sheet1!$F$2:$F$8)+SUMIF(Sheet1!$E$2:$E$8,H49,Sheet1!$G$2:$G$8)+SUMIF(Sheet1!$E$2:$E$8,K49,Sheet1!$F$2:$F$8)+SUMIF(Sheet1!$E$2:$E$8,K49,Sheet1!$G$2:$G$8)</f>
        <v>0</v>
      </c>
      <c r="U49" s="36">
        <f t="shared" si="0"/>
        <v>0</v>
      </c>
      <c r="V49" s="22"/>
      <c r="W49" s="22"/>
    </row>
    <row r="50" spans="1:23" ht="21.75" customHeight="1">
      <c r="A50" s="22"/>
      <c r="B50" s="35">
        <v>38</v>
      </c>
      <c r="C50" s="149"/>
      <c r="D50" s="149"/>
      <c r="E50" s="150"/>
      <c r="F50" s="151"/>
      <c r="G50" s="151"/>
      <c r="H50" s="151"/>
      <c r="I50" s="150"/>
      <c r="J50" s="151"/>
      <c r="K50" s="151"/>
      <c r="L50" s="150"/>
      <c r="M50" s="151"/>
      <c r="N50" s="152"/>
      <c r="O50" s="152"/>
      <c r="P50" s="152"/>
      <c r="Q50" s="36">
        <f>IF(G50=Sheet1!$C$2,0,IF(G50="",0,RESUMEN!$F$12))</f>
        <v>0</v>
      </c>
      <c r="R50" s="36">
        <f>SUM(COUNTIF(N50,Sheet1!$I$3),COUNTIF(N50,Sheet1!$I$4))*RESUMEN!F$13+SUM(COUNTIF(O50,Sheet1!$I$3),COUNTIF(O50,Sheet1!$I$4))*RESUMEN!F$13</f>
        <v>0</v>
      </c>
      <c r="S50" s="36">
        <f>SUM(COUNTIF(P50,Sheet1!$I$3),COUNTIF(P50,Sheet1!$I$4))*RESUMEN!F$14</f>
        <v>0</v>
      </c>
      <c r="T50" s="36">
        <f>SUMIF(Sheet1!$E$2:$E$8,H50,Sheet1!$F$2:$F$8)+SUMIF(Sheet1!$E$2:$E$8,H50,Sheet1!$G$2:$G$8)+SUMIF(Sheet1!$E$2:$E$8,K50,Sheet1!$F$2:$F$8)+SUMIF(Sheet1!$E$2:$E$8,K50,Sheet1!$G$2:$G$8)</f>
        <v>0</v>
      </c>
      <c r="U50" s="36">
        <f t="shared" si="0"/>
        <v>0</v>
      </c>
      <c r="V50" s="22"/>
      <c r="W50" s="22"/>
    </row>
    <row r="51" spans="1:23" ht="21.75" customHeight="1">
      <c r="A51" s="22"/>
      <c r="B51" s="35">
        <v>39</v>
      </c>
      <c r="C51" s="149"/>
      <c r="D51" s="149"/>
      <c r="E51" s="150"/>
      <c r="F51" s="151"/>
      <c r="G51" s="151"/>
      <c r="H51" s="151"/>
      <c r="I51" s="150"/>
      <c r="J51" s="151"/>
      <c r="K51" s="151"/>
      <c r="L51" s="150"/>
      <c r="M51" s="151"/>
      <c r="N51" s="152"/>
      <c r="O51" s="152"/>
      <c r="P51" s="152"/>
      <c r="Q51" s="36">
        <f>IF(G51=Sheet1!$C$2,0,IF(G51="",0,RESUMEN!$F$12))</f>
        <v>0</v>
      </c>
      <c r="R51" s="36">
        <f>SUM(COUNTIF(N51,Sheet1!$I$3),COUNTIF(N51,Sheet1!$I$4))*RESUMEN!F$13+SUM(COUNTIF(O51,Sheet1!$I$3),COUNTIF(O51,Sheet1!$I$4))*RESUMEN!F$13</f>
        <v>0</v>
      </c>
      <c r="S51" s="36">
        <f>SUM(COUNTIF(P51,Sheet1!$I$3),COUNTIF(P51,Sheet1!$I$4))*RESUMEN!F$14</f>
        <v>0</v>
      </c>
      <c r="T51" s="36">
        <f>SUMIF(Sheet1!$E$2:$E$8,H51,Sheet1!$F$2:$F$8)+SUMIF(Sheet1!$E$2:$E$8,H51,Sheet1!$G$2:$G$8)+SUMIF(Sheet1!$E$2:$E$8,K51,Sheet1!$F$2:$F$8)+SUMIF(Sheet1!$E$2:$E$8,K51,Sheet1!$G$2:$G$8)</f>
        <v>0</v>
      </c>
      <c r="U51" s="36">
        <f t="shared" si="0"/>
        <v>0</v>
      </c>
      <c r="V51" s="22"/>
      <c r="W51" s="22"/>
    </row>
    <row r="52" spans="1:23" ht="21.75" customHeight="1">
      <c r="A52" s="22"/>
      <c r="B52" s="35">
        <v>40</v>
      </c>
      <c r="C52" s="149"/>
      <c r="D52" s="149"/>
      <c r="E52" s="150"/>
      <c r="F52" s="151"/>
      <c r="G52" s="151"/>
      <c r="H52" s="151"/>
      <c r="I52" s="150"/>
      <c r="J52" s="151"/>
      <c r="K52" s="151"/>
      <c r="L52" s="150"/>
      <c r="M52" s="151"/>
      <c r="N52" s="152"/>
      <c r="O52" s="152"/>
      <c r="P52" s="152"/>
      <c r="Q52" s="36">
        <f>IF(G52=Sheet1!$C$2,0,IF(G52="",0,RESUMEN!$F$12))</f>
        <v>0</v>
      </c>
      <c r="R52" s="36">
        <f>SUM(COUNTIF(N52,Sheet1!$I$3),COUNTIF(N52,Sheet1!$I$4))*RESUMEN!F$13+SUM(COUNTIF(O52,Sheet1!$I$3),COUNTIF(O52,Sheet1!$I$4))*RESUMEN!F$13</f>
        <v>0</v>
      </c>
      <c r="S52" s="36">
        <f>SUM(COUNTIF(P52,Sheet1!$I$3),COUNTIF(P52,Sheet1!$I$4))*RESUMEN!F$14</f>
        <v>0</v>
      </c>
      <c r="T52" s="36">
        <f>SUMIF(Sheet1!$E$2:$E$8,H52,Sheet1!$F$2:$F$8)+SUMIF(Sheet1!$E$2:$E$8,H52,Sheet1!$G$2:$G$8)+SUMIF(Sheet1!$E$2:$E$8,K52,Sheet1!$F$2:$F$8)+SUMIF(Sheet1!$E$2:$E$8,K52,Sheet1!$G$2:$G$8)</f>
        <v>0</v>
      </c>
      <c r="U52" s="36">
        <f t="shared" si="0"/>
        <v>0</v>
      </c>
      <c r="V52" s="22"/>
      <c r="W52" s="22"/>
    </row>
    <row r="53" spans="1:23" ht="21.75" customHeight="1">
      <c r="A53" s="22"/>
      <c r="B53" s="35">
        <v>41</v>
      </c>
      <c r="C53" s="149"/>
      <c r="D53" s="149"/>
      <c r="E53" s="150"/>
      <c r="F53" s="151"/>
      <c r="G53" s="151"/>
      <c r="H53" s="151"/>
      <c r="I53" s="150"/>
      <c r="J53" s="151"/>
      <c r="K53" s="151"/>
      <c r="L53" s="150"/>
      <c r="M53" s="151"/>
      <c r="N53" s="152"/>
      <c r="O53" s="152"/>
      <c r="P53" s="152"/>
      <c r="Q53" s="36">
        <f>IF(G53=Sheet1!$C$2,0,IF(G53="",0,RESUMEN!$F$12))</f>
        <v>0</v>
      </c>
      <c r="R53" s="36">
        <f>SUM(COUNTIF(N53,Sheet1!$I$3),COUNTIF(N53,Sheet1!$I$4))*RESUMEN!F$13+SUM(COUNTIF(O53,Sheet1!$I$3),COUNTIF(O53,Sheet1!$I$4))*RESUMEN!F$13</f>
        <v>0</v>
      </c>
      <c r="S53" s="36">
        <f>SUM(COUNTIF(P53,Sheet1!$I$3),COUNTIF(P53,Sheet1!$I$4))*RESUMEN!F$14</f>
        <v>0</v>
      </c>
      <c r="T53" s="36">
        <f>SUMIF(Sheet1!$E$2:$E$8,H53,Sheet1!$F$2:$F$8)+SUMIF(Sheet1!$E$2:$E$8,H53,Sheet1!$G$2:$G$8)+SUMIF(Sheet1!$E$2:$E$8,K53,Sheet1!$F$2:$F$8)+SUMIF(Sheet1!$E$2:$E$8,K53,Sheet1!$G$2:$G$8)</f>
        <v>0</v>
      </c>
      <c r="U53" s="36">
        <f t="shared" si="0"/>
        <v>0</v>
      </c>
      <c r="V53" s="22"/>
      <c r="W53" s="22"/>
    </row>
    <row r="54" spans="1:23" ht="21.75" customHeight="1">
      <c r="A54" s="22"/>
      <c r="B54" s="35">
        <v>42</v>
      </c>
      <c r="C54" s="149"/>
      <c r="D54" s="149"/>
      <c r="E54" s="150"/>
      <c r="F54" s="151"/>
      <c r="G54" s="151"/>
      <c r="H54" s="151"/>
      <c r="I54" s="150"/>
      <c r="J54" s="151"/>
      <c r="K54" s="151"/>
      <c r="L54" s="150"/>
      <c r="M54" s="151"/>
      <c r="N54" s="152"/>
      <c r="O54" s="152"/>
      <c r="P54" s="152"/>
      <c r="Q54" s="36">
        <f>IF(G54=Sheet1!$C$2,0,IF(G54="",0,RESUMEN!$F$12))</f>
        <v>0</v>
      </c>
      <c r="R54" s="36">
        <f>SUM(COUNTIF(N54,Sheet1!$I$3),COUNTIF(N54,Sheet1!$I$4))*RESUMEN!F$13+SUM(COUNTIF(O54,Sheet1!$I$3),COUNTIF(O54,Sheet1!$I$4))*RESUMEN!F$13</f>
        <v>0</v>
      </c>
      <c r="S54" s="36">
        <f>SUM(COUNTIF(P54,Sheet1!$I$3),COUNTIF(P54,Sheet1!$I$4))*RESUMEN!F$14</f>
        <v>0</v>
      </c>
      <c r="T54" s="36">
        <f>SUMIF(Sheet1!$E$2:$E$8,H54,Sheet1!$F$2:$F$8)+SUMIF(Sheet1!$E$2:$E$8,H54,Sheet1!$G$2:$G$8)+SUMIF(Sheet1!$E$2:$E$8,K54,Sheet1!$F$2:$F$8)+SUMIF(Sheet1!$E$2:$E$8,K54,Sheet1!$G$2:$G$8)</f>
        <v>0</v>
      </c>
      <c r="U54" s="36">
        <f t="shared" si="0"/>
        <v>0</v>
      </c>
      <c r="V54" s="22"/>
      <c r="W54" s="22"/>
    </row>
    <row r="55" spans="1:23" ht="21.75" customHeight="1">
      <c r="A55" s="22"/>
      <c r="B55" s="35">
        <v>43</v>
      </c>
      <c r="C55" s="149"/>
      <c r="D55" s="149"/>
      <c r="E55" s="150"/>
      <c r="F55" s="151"/>
      <c r="G55" s="151"/>
      <c r="H55" s="151"/>
      <c r="I55" s="150"/>
      <c r="J55" s="151"/>
      <c r="K55" s="151"/>
      <c r="L55" s="150"/>
      <c r="M55" s="151"/>
      <c r="N55" s="152"/>
      <c r="O55" s="152"/>
      <c r="P55" s="152"/>
      <c r="Q55" s="36">
        <f>IF(G55=Sheet1!$C$2,0,IF(G55="",0,RESUMEN!$F$12))</f>
        <v>0</v>
      </c>
      <c r="R55" s="36">
        <f>SUM(COUNTIF(N55,Sheet1!$I$3),COUNTIF(N55,Sheet1!$I$4))*RESUMEN!F$13+SUM(COUNTIF(O55,Sheet1!$I$3),COUNTIF(O55,Sheet1!$I$4))*RESUMEN!F$13</f>
        <v>0</v>
      </c>
      <c r="S55" s="36">
        <f>SUM(COUNTIF(P55,Sheet1!$I$3),COUNTIF(P55,Sheet1!$I$4))*RESUMEN!F$14</f>
        <v>0</v>
      </c>
      <c r="T55" s="36">
        <f>SUMIF(Sheet1!$E$2:$E$8,H55,Sheet1!$F$2:$F$8)+SUMIF(Sheet1!$E$2:$E$8,H55,Sheet1!$G$2:$G$8)+SUMIF(Sheet1!$E$2:$E$8,K55,Sheet1!$F$2:$F$8)+SUMIF(Sheet1!$E$2:$E$8,K55,Sheet1!$G$2:$G$8)</f>
        <v>0</v>
      </c>
      <c r="U55" s="36">
        <f t="shared" si="0"/>
        <v>0</v>
      </c>
      <c r="V55" s="22"/>
      <c r="W55" s="22"/>
    </row>
    <row r="56" spans="1:23" ht="21.75" customHeight="1">
      <c r="A56" s="22"/>
      <c r="B56" s="35">
        <v>44</v>
      </c>
      <c r="C56" s="149"/>
      <c r="D56" s="149"/>
      <c r="E56" s="150"/>
      <c r="F56" s="151"/>
      <c r="G56" s="151"/>
      <c r="H56" s="151"/>
      <c r="I56" s="150"/>
      <c r="J56" s="151"/>
      <c r="K56" s="151"/>
      <c r="L56" s="150"/>
      <c r="M56" s="151"/>
      <c r="N56" s="152"/>
      <c r="O56" s="152"/>
      <c r="P56" s="152"/>
      <c r="Q56" s="36">
        <f>IF(G56=Sheet1!$C$2,0,IF(G56="",0,RESUMEN!$F$12))</f>
        <v>0</v>
      </c>
      <c r="R56" s="36">
        <f>SUM(COUNTIF(N56,Sheet1!$I$3),COUNTIF(N56,Sheet1!$I$4))*RESUMEN!F$13+SUM(COUNTIF(O56,Sheet1!$I$3),COUNTIF(O56,Sheet1!$I$4))*RESUMEN!F$13</f>
        <v>0</v>
      </c>
      <c r="S56" s="36">
        <f>SUM(COUNTIF(P56,Sheet1!$I$3),COUNTIF(P56,Sheet1!$I$4))*RESUMEN!F$14</f>
        <v>0</v>
      </c>
      <c r="T56" s="36">
        <f>SUMIF(Sheet1!$E$2:$E$8,H56,Sheet1!$F$2:$F$8)+SUMIF(Sheet1!$E$2:$E$8,H56,Sheet1!$G$2:$G$8)+SUMIF(Sheet1!$E$2:$E$8,K56,Sheet1!$F$2:$F$8)+SUMIF(Sheet1!$E$2:$E$8,K56,Sheet1!$G$2:$G$8)</f>
        <v>0</v>
      </c>
      <c r="U56" s="36">
        <f t="shared" si="0"/>
        <v>0</v>
      </c>
      <c r="V56" s="22"/>
      <c r="W56" s="22"/>
    </row>
    <row r="57" spans="1:23" ht="21.75" customHeight="1">
      <c r="A57" s="22"/>
      <c r="B57" s="35">
        <v>45</v>
      </c>
      <c r="C57" s="149"/>
      <c r="D57" s="149"/>
      <c r="E57" s="150"/>
      <c r="F57" s="151"/>
      <c r="G57" s="151"/>
      <c r="H57" s="151"/>
      <c r="I57" s="150"/>
      <c r="J57" s="151"/>
      <c r="K57" s="151"/>
      <c r="L57" s="150"/>
      <c r="M57" s="151"/>
      <c r="N57" s="152"/>
      <c r="O57" s="152"/>
      <c r="P57" s="152"/>
      <c r="Q57" s="36">
        <f>IF(G57=Sheet1!$C$2,0,IF(G57="",0,RESUMEN!$F$12))</f>
        <v>0</v>
      </c>
      <c r="R57" s="36">
        <f>SUM(COUNTIF(N57,Sheet1!$I$3),COUNTIF(N57,Sheet1!$I$4))*RESUMEN!F$13+SUM(COUNTIF(O57,Sheet1!$I$3),COUNTIF(O57,Sheet1!$I$4))*RESUMEN!F$13</f>
        <v>0</v>
      </c>
      <c r="S57" s="36">
        <f>SUM(COUNTIF(P57,Sheet1!$I$3),COUNTIF(P57,Sheet1!$I$4))*RESUMEN!F$14</f>
        <v>0</v>
      </c>
      <c r="T57" s="36">
        <f>SUMIF(Sheet1!$E$2:$E$8,H57,Sheet1!$F$2:$F$8)+SUMIF(Sheet1!$E$2:$E$8,H57,Sheet1!$G$2:$G$8)+SUMIF(Sheet1!$E$2:$E$8,K57,Sheet1!$F$2:$F$8)+SUMIF(Sheet1!$E$2:$E$8,K57,Sheet1!$G$2:$G$8)</f>
        <v>0</v>
      </c>
      <c r="U57" s="36">
        <f t="shared" si="0"/>
        <v>0</v>
      </c>
      <c r="V57" s="22"/>
      <c r="W57" s="22"/>
    </row>
    <row r="58" spans="1:23" ht="21.75" customHeight="1">
      <c r="A58" s="22"/>
      <c r="B58" s="35">
        <v>46</v>
      </c>
      <c r="C58" s="149"/>
      <c r="D58" s="149"/>
      <c r="E58" s="150"/>
      <c r="F58" s="151"/>
      <c r="G58" s="151"/>
      <c r="H58" s="151"/>
      <c r="I58" s="150"/>
      <c r="J58" s="151"/>
      <c r="K58" s="151"/>
      <c r="L58" s="150"/>
      <c r="M58" s="151"/>
      <c r="N58" s="152"/>
      <c r="O58" s="152"/>
      <c r="P58" s="152"/>
      <c r="Q58" s="36">
        <f>IF(G58=Sheet1!$C$2,0,IF(G58="",0,RESUMEN!$F$12))</f>
        <v>0</v>
      </c>
      <c r="R58" s="36">
        <f>SUM(COUNTIF(N58,Sheet1!$I$3),COUNTIF(N58,Sheet1!$I$4))*RESUMEN!F$13+SUM(COUNTIF(O58,Sheet1!$I$3),COUNTIF(O58,Sheet1!$I$4))*RESUMEN!F$13</f>
        <v>0</v>
      </c>
      <c r="S58" s="36">
        <f>SUM(COUNTIF(P58,Sheet1!$I$3),COUNTIF(P58,Sheet1!$I$4))*RESUMEN!F$14</f>
        <v>0</v>
      </c>
      <c r="T58" s="36">
        <f>SUMIF(Sheet1!$E$2:$E$8,H58,Sheet1!$F$2:$F$8)+SUMIF(Sheet1!$E$2:$E$8,H58,Sheet1!$G$2:$G$8)+SUMIF(Sheet1!$E$2:$E$8,K58,Sheet1!$F$2:$F$8)+SUMIF(Sheet1!$E$2:$E$8,K58,Sheet1!$G$2:$G$8)</f>
        <v>0</v>
      </c>
      <c r="U58" s="36">
        <f t="shared" si="0"/>
        <v>0</v>
      </c>
      <c r="V58" s="22"/>
      <c r="W58" s="22"/>
    </row>
    <row r="59" spans="1:23" ht="21.75" customHeight="1">
      <c r="A59" s="22"/>
      <c r="B59" s="35">
        <v>47</v>
      </c>
      <c r="C59" s="149"/>
      <c r="D59" s="149"/>
      <c r="E59" s="150"/>
      <c r="F59" s="151"/>
      <c r="G59" s="151"/>
      <c r="H59" s="151"/>
      <c r="I59" s="150"/>
      <c r="J59" s="151"/>
      <c r="K59" s="151"/>
      <c r="L59" s="150"/>
      <c r="M59" s="151"/>
      <c r="N59" s="152"/>
      <c r="O59" s="152"/>
      <c r="P59" s="152"/>
      <c r="Q59" s="36">
        <f>IF(G59=Sheet1!$C$2,0,IF(G59="",0,RESUMEN!$F$12))</f>
        <v>0</v>
      </c>
      <c r="R59" s="36">
        <f>SUM(COUNTIF(N59,Sheet1!$I$3),COUNTIF(N59,Sheet1!$I$4))*RESUMEN!F$13+SUM(COUNTIF(O59,Sheet1!$I$3),COUNTIF(O59,Sheet1!$I$4))*RESUMEN!F$13</f>
        <v>0</v>
      </c>
      <c r="S59" s="36">
        <f>SUM(COUNTIF(P59,Sheet1!$I$3),COUNTIF(P59,Sheet1!$I$4))*RESUMEN!F$14</f>
        <v>0</v>
      </c>
      <c r="T59" s="36">
        <f>SUMIF(Sheet1!$E$2:$E$8,H59,Sheet1!$F$2:$F$8)+SUMIF(Sheet1!$E$2:$E$8,H59,Sheet1!$G$2:$G$8)+SUMIF(Sheet1!$E$2:$E$8,K59,Sheet1!$F$2:$F$8)+SUMIF(Sheet1!$E$2:$E$8,K59,Sheet1!$G$2:$G$8)</f>
        <v>0</v>
      </c>
      <c r="U59" s="36">
        <f t="shared" si="0"/>
        <v>0</v>
      </c>
      <c r="V59" s="22"/>
      <c r="W59" s="22"/>
    </row>
    <row r="60" spans="1:23" ht="21.75" customHeight="1">
      <c r="A60" s="22"/>
      <c r="B60" s="35">
        <v>48</v>
      </c>
      <c r="C60" s="149"/>
      <c r="D60" s="149"/>
      <c r="E60" s="150"/>
      <c r="F60" s="151"/>
      <c r="G60" s="151"/>
      <c r="H60" s="151"/>
      <c r="I60" s="150"/>
      <c r="J60" s="151"/>
      <c r="K60" s="151"/>
      <c r="L60" s="150"/>
      <c r="M60" s="151"/>
      <c r="N60" s="152"/>
      <c r="O60" s="152"/>
      <c r="P60" s="152"/>
      <c r="Q60" s="36">
        <f>IF(G60=Sheet1!$C$2,0,IF(G60="",0,RESUMEN!$F$12))</f>
        <v>0</v>
      </c>
      <c r="R60" s="36">
        <f>SUM(COUNTIF(N60,Sheet1!$I$3),COUNTIF(N60,Sheet1!$I$4))*RESUMEN!F$13+SUM(COUNTIF(O60,Sheet1!$I$3),COUNTIF(O60,Sheet1!$I$4))*RESUMEN!F$13</f>
        <v>0</v>
      </c>
      <c r="S60" s="36">
        <f>SUM(COUNTIF(P60,Sheet1!$I$3),COUNTIF(P60,Sheet1!$I$4))*RESUMEN!F$14</f>
        <v>0</v>
      </c>
      <c r="T60" s="36">
        <f>SUMIF(Sheet1!$E$2:$E$8,H60,Sheet1!$F$2:$F$8)+SUMIF(Sheet1!$E$2:$E$8,H60,Sheet1!$G$2:$G$8)+SUMIF(Sheet1!$E$2:$E$8,K60,Sheet1!$F$2:$F$8)+SUMIF(Sheet1!$E$2:$E$8,K60,Sheet1!$G$2:$G$8)</f>
        <v>0</v>
      </c>
      <c r="U60" s="36">
        <f t="shared" si="0"/>
        <v>0</v>
      </c>
      <c r="V60" s="22"/>
      <c r="W60" s="22"/>
    </row>
    <row r="61" spans="1:23" ht="21.75" customHeight="1">
      <c r="A61" s="22"/>
      <c r="B61" s="35">
        <v>49</v>
      </c>
      <c r="C61" s="149"/>
      <c r="D61" s="149"/>
      <c r="E61" s="150"/>
      <c r="F61" s="151"/>
      <c r="G61" s="151"/>
      <c r="H61" s="151"/>
      <c r="I61" s="150"/>
      <c r="J61" s="151"/>
      <c r="K61" s="151"/>
      <c r="L61" s="150"/>
      <c r="M61" s="151"/>
      <c r="N61" s="152"/>
      <c r="O61" s="152"/>
      <c r="P61" s="152"/>
      <c r="Q61" s="36">
        <f>IF(G61=Sheet1!$C$2,0,IF(G61="",0,RESUMEN!$F$12))</f>
        <v>0</v>
      </c>
      <c r="R61" s="36">
        <f>SUM(COUNTIF(N61,Sheet1!$I$3),COUNTIF(N61,Sheet1!$I$4))*RESUMEN!F$13+SUM(COUNTIF(O61,Sheet1!$I$3),COUNTIF(O61,Sheet1!$I$4))*RESUMEN!F$13</f>
        <v>0</v>
      </c>
      <c r="S61" s="36">
        <f>SUM(COUNTIF(P61,Sheet1!$I$3),COUNTIF(P61,Sheet1!$I$4))*RESUMEN!F$14</f>
        <v>0</v>
      </c>
      <c r="T61" s="36">
        <f>SUMIF(Sheet1!$E$2:$E$8,H61,Sheet1!$F$2:$F$8)+SUMIF(Sheet1!$E$2:$E$8,H61,Sheet1!$G$2:$G$8)+SUMIF(Sheet1!$E$2:$E$8,K61,Sheet1!$F$2:$F$8)+SUMIF(Sheet1!$E$2:$E$8,K61,Sheet1!$G$2:$G$8)</f>
        <v>0</v>
      </c>
      <c r="U61" s="36">
        <f t="shared" si="0"/>
        <v>0</v>
      </c>
      <c r="V61" s="22"/>
      <c r="W61" s="22"/>
    </row>
    <row r="62" spans="1:23" ht="21.75" customHeight="1">
      <c r="A62" s="22"/>
      <c r="B62" s="35">
        <v>50</v>
      </c>
      <c r="C62" s="149"/>
      <c r="D62" s="149"/>
      <c r="E62" s="150"/>
      <c r="F62" s="151"/>
      <c r="G62" s="151"/>
      <c r="H62" s="151"/>
      <c r="I62" s="150"/>
      <c r="J62" s="151"/>
      <c r="K62" s="151"/>
      <c r="L62" s="150"/>
      <c r="M62" s="151"/>
      <c r="N62" s="152"/>
      <c r="O62" s="152"/>
      <c r="P62" s="152"/>
      <c r="Q62" s="36">
        <f>IF(G62=Sheet1!$C$2,0,IF(G62="",0,RESUMEN!$F$12))</f>
        <v>0</v>
      </c>
      <c r="R62" s="36">
        <f>SUM(COUNTIF(N62,Sheet1!$I$3),COUNTIF(N62,Sheet1!$I$4))*RESUMEN!F$13+SUM(COUNTIF(O62,Sheet1!$I$3),COUNTIF(O62,Sheet1!$I$4))*RESUMEN!F$13</f>
        <v>0</v>
      </c>
      <c r="S62" s="36">
        <f>SUM(COUNTIF(P62,Sheet1!$I$3),COUNTIF(P62,Sheet1!$I$4))*RESUMEN!F$14</f>
        <v>0</v>
      </c>
      <c r="T62" s="36">
        <f>SUMIF(Sheet1!$E$2:$E$8,H62,Sheet1!$F$2:$F$8)+SUMIF(Sheet1!$E$2:$E$8,H62,Sheet1!$G$2:$G$8)+SUMIF(Sheet1!$E$2:$E$8,K62,Sheet1!$F$2:$F$8)+SUMIF(Sheet1!$E$2:$E$8,K62,Sheet1!$G$2:$G$8)</f>
        <v>0</v>
      </c>
      <c r="U62" s="36">
        <f t="shared" si="0"/>
        <v>0</v>
      </c>
      <c r="V62" s="22"/>
      <c r="W62" s="22"/>
    </row>
    <row r="63" spans="1:23" ht="21.75" customHeight="1">
      <c r="A63" s="22"/>
      <c r="B63" s="35">
        <v>51</v>
      </c>
      <c r="C63" s="149"/>
      <c r="D63" s="149"/>
      <c r="E63" s="150"/>
      <c r="F63" s="151"/>
      <c r="G63" s="151"/>
      <c r="H63" s="151"/>
      <c r="I63" s="150"/>
      <c r="J63" s="151"/>
      <c r="K63" s="151"/>
      <c r="L63" s="150"/>
      <c r="M63" s="151"/>
      <c r="N63" s="152"/>
      <c r="O63" s="152"/>
      <c r="P63" s="152"/>
      <c r="Q63" s="36">
        <f>IF(G63=Sheet1!$C$2,0,IF(G63="",0,RESUMEN!$F$12))</f>
        <v>0</v>
      </c>
      <c r="R63" s="36">
        <f>SUM(COUNTIF(N63,Sheet1!$I$3),COUNTIF(N63,Sheet1!$I$4))*RESUMEN!F$13+SUM(COUNTIF(O63,Sheet1!$I$3),COUNTIF(O63,Sheet1!$I$4))*RESUMEN!F$13</f>
        <v>0</v>
      </c>
      <c r="S63" s="36">
        <f>SUM(COUNTIF(P63,Sheet1!$I$3),COUNTIF(P63,Sheet1!$I$4))*RESUMEN!F$14</f>
        <v>0</v>
      </c>
      <c r="T63" s="36">
        <f>SUMIF(Sheet1!$E$2:$E$8,H63,Sheet1!$F$2:$F$8)+SUMIF(Sheet1!$E$2:$E$8,H63,Sheet1!$G$2:$G$8)+SUMIF(Sheet1!$E$2:$E$8,K63,Sheet1!$F$2:$F$8)+SUMIF(Sheet1!$E$2:$E$8,K63,Sheet1!$G$2:$G$8)</f>
        <v>0</v>
      </c>
      <c r="U63" s="36">
        <f t="shared" si="0"/>
        <v>0</v>
      </c>
      <c r="V63" s="22"/>
      <c r="W63" s="22"/>
    </row>
    <row r="64" spans="1:23" ht="21.75" customHeight="1">
      <c r="A64" s="22"/>
      <c r="B64" s="35">
        <v>52</v>
      </c>
      <c r="C64" s="149"/>
      <c r="D64" s="149"/>
      <c r="E64" s="150"/>
      <c r="F64" s="151"/>
      <c r="G64" s="151"/>
      <c r="H64" s="151"/>
      <c r="I64" s="150"/>
      <c r="J64" s="151"/>
      <c r="K64" s="151"/>
      <c r="L64" s="150"/>
      <c r="M64" s="151"/>
      <c r="N64" s="152"/>
      <c r="O64" s="152"/>
      <c r="P64" s="152"/>
      <c r="Q64" s="36">
        <f>IF(G64=Sheet1!$C$2,0,IF(G64="",0,RESUMEN!$F$12))</f>
        <v>0</v>
      </c>
      <c r="R64" s="36">
        <f>SUM(COUNTIF(N64,Sheet1!$I$3),COUNTIF(N64,Sheet1!$I$4))*RESUMEN!F$13+SUM(COUNTIF(O64,Sheet1!$I$3),COUNTIF(O64,Sheet1!$I$4))*RESUMEN!F$13</f>
        <v>0</v>
      </c>
      <c r="S64" s="36">
        <f>SUM(COUNTIF(P64,Sheet1!$I$3),COUNTIF(P64,Sheet1!$I$4))*RESUMEN!F$14</f>
        <v>0</v>
      </c>
      <c r="T64" s="36">
        <f>SUMIF(Sheet1!$E$2:$E$8,H64,Sheet1!$F$2:$F$8)+SUMIF(Sheet1!$E$2:$E$8,H64,Sheet1!$G$2:$G$8)+SUMIF(Sheet1!$E$2:$E$8,K64,Sheet1!$F$2:$F$8)+SUMIF(Sheet1!$E$2:$E$8,K64,Sheet1!$G$2:$G$8)</f>
        <v>0</v>
      </c>
      <c r="U64" s="36">
        <f t="shared" si="0"/>
        <v>0</v>
      </c>
      <c r="V64" s="22"/>
      <c r="W64" s="22"/>
    </row>
    <row r="65" spans="1:23" ht="21.75" customHeight="1">
      <c r="A65" s="22"/>
      <c r="B65" s="35">
        <v>53</v>
      </c>
      <c r="C65" s="149"/>
      <c r="D65" s="149"/>
      <c r="E65" s="150"/>
      <c r="F65" s="151"/>
      <c r="G65" s="151"/>
      <c r="H65" s="151"/>
      <c r="I65" s="150"/>
      <c r="J65" s="151"/>
      <c r="K65" s="151"/>
      <c r="L65" s="150"/>
      <c r="M65" s="151"/>
      <c r="N65" s="152"/>
      <c r="O65" s="152"/>
      <c r="P65" s="152"/>
      <c r="Q65" s="36">
        <f>IF(G65=Sheet1!$C$2,0,IF(G65="",0,RESUMEN!$F$12))</f>
        <v>0</v>
      </c>
      <c r="R65" s="36">
        <f>SUM(COUNTIF(N65,Sheet1!$I$3),COUNTIF(N65,Sheet1!$I$4))*RESUMEN!F$13+SUM(COUNTIF(O65,Sheet1!$I$3),COUNTIF(O65,Sheet1!$I$4))*RESUMEN!F$13</f>
        <v>0</v>
      </c>
      <c r="S65" s="36">
        <f>SUM(COUNTIF(P65,Sheet1!$I$3),COUNTIF(P65,Sheet1!$I$4))*RESUMEN!F$14</f>
        <v>0</v>
      </c>
      <c r="T65" s="36">
        <f>SUMIF(Sheet1!$E$2:$E$8,H65,Sheet1!$F$2:$F$8)+SUMIF(Sheet1!$E$2:$E$8,H65,Sheet1!$G$2:$G$8)+SUMIF(Sheet1!$E$2:$E$8,K65,Sheet1!$F$2:$F$8)+SUMIF(Sheet1!$E$2:$E$8,K65,Sheet1!$G$2:$G$8)</f>
        <v>0</v>
      </c>
      <c r="U65" s="36">
        <f t="shared" si="0"/>
        <v>0</v>
      </c>
      <c r="V65" s="22"/>
      <c r="W65" s="22"/>
    </row>
    <row r="66" spans="1:23" ht="21.75" customHeight="1">
      <c r="A66" s="22"/>
      <c r="B66" s="35">
        <v>54</v>
      </c>
      <c r="C66" s="149"/>
      <c r="D66" s="149"/>
      <c r="E66" s="150"/>
      <c r="F66" s="151"/>
      <c r="G66" s="151"/>
      <c r="H66" s="151"/>
      <c r="I66" s="150"/>
      <c r="J66" s="151"/>
      <c r="K66" s="151"/>
      <c r="L66" s="150"/>
      <c r="M66" s="151"/>
      <c r="N66" s="152"/>
      <c r="O66" s="152"/>
      <c r="P66" s="152"/>
      <c r="Q66" s="36">
        <f>IF(G66=Sheet1!$C$2,0,IF(G66="",0,RESUMEN!$F$12))</f>
        <v>0</v>
      </c>
      <c r="R66" s="36">
        <f>SUM(COUNTIF(N66,Sheet1!$I$3),COUNTIF(N66,Sheet1!$I$4))*RESUMEN!F$13+SUM(COUNTIF(O66,Sheet1!$I$3),COUNTIF(O66,Sheet1!$I$4))*RESUMEN!F$13</f>
        <v>0</v>
      </c>
      <c r="S66" s="36">
        <f>SUM(COUNTIF(P66,Sheet1!$I$3),COUNTIF(P66,Sheet1!$I$4))*RESUMEN!F$14</f>
        <v>0</v>
      </c>
      <c r="T66" s="36">
        <f>SUMIF(Sheet1!$E$2:$E$8,H66,Sheet1!$F$2:$F$8)+SUMIF(Sheet1!$E$2:$E$8,H66,Sheet1!$G$2:$G$8)+SUMIF(Sheet1!$E$2:$E$8,K66,Sheet1!$F$2:$F$8)+SUMIF(Sheet1!$E$2:$E$8,K66,Sheet1!$G$2:$G$8)</f>
        <v>0</v>
      </c>
      <c r="U66" s="36">
        <f t="shared" si="0"/>
        <v>0</v>
      </c>
      <c r="V66" s="22"/>
      <c r="W66" s="22"/>
    </row>
    <row r="67" spans="1:23" ht="21.75" customHeight="1">
      <c r="A67" s="22"/>
      <c r="B67" s="35">
        <v>55</v>
      </c>
      <c r="C67" s="149"/>
      <c r="D67" s="149"/>
      <c r="E67" s="150"/>
      <c r="F67" s="151"/>
      <c r="G67" s="151"/>
      <c r="H67" s="151"/>
      <c r="I67" s="150"/>
      <c r="J67" s="151"/>
      <c r="K67" s="151"/>
      <c r="L67" s="150"/>
      <c r="M67" s="151"/>
      <c r="N67" s="152"/>
      <c r="O67" s="152"/>
      <c r="P67" s="152"/>
      <c r="Q67" s="36">
        <f>IF(G67=Sheet1!$C$2,0,IF(G67="",0,RESUMEN!$F$12))</f>
        <v>0</v>
      </c>
      <c r="R67" s="36">
        <f>SUM(COUNTIF(N67,Sheet1!$I$3),COUNTIF(N67,Sheet1!$I$4))*RESUMEN!F$13+SUM(COUNTIF(O67,Sheet1!$I$3),COUNTIF(O67,Sheet1!$I$4))*RESUMEN!F$13</f>
        <v>0</v>
      </c>
      <c r="S67" s="36">
        <f>SUM(COUNTIF(P67,Sheet1!$I$3),COUNTIF(P67,Sheet1!$I$4))*RESUMEN!F$14</f>
        <v>0</v>
      </c>
      <c r="T67" s="36">
        <f>SUMIF(Sheet1!$E$2:$E$8,H67,Sheet1!$F$2:$F$8)+SUMIF(Sheet1!$E$2:$E$8,H67,Sheet1!$G$2:$G$8)+SUMIF(Sheet1!$E$2:$E$8,K67,Sheet1!$F$2:$F$8)+SUMIF(Sheet1!$E$2:$E$8,K67,Sheet1!$G$2:$G$8)</f>
        <v>0</v>
      </c>
      <c r="U67" s="36">
        <f t="shared" si="0"/>
        <v>0</v>
      </c>
      <c r="V67" s="22"/>
      <c r="W67" s="22"/>
    </row>
    <row r="68" spans="1:23" ht="21.75" customHeight="1">
      <c r="A68" s="22"/>
      <c r="B68" s="35">
        <v>56</v>
      </c>
      <c r="C68" s="149"/>
      <c r="D68" s="149"/>
      <c r="E68" s="150"/>
      <c r="F68" s="151"/>
      <c r="G68" s="151"/>
      <c r="H68" s="151"/>
      <c r="I68" s="150"/>
      <c r="J68" s="151"/>
      <c r="K68" s="151"/>
      <c r="L68" s="150"/>
      <c r="M68" s="151"/>
      <c r="N68" s="152"/>
      <c r="O68" s="152"/>
      <c r="P68" s="152"/>
      <c r="Q68" s="36">
        <f>IF(G68=Sheet1!$C$2,0,IF(G68="",0,RESUMEN!$F$12))</f>
        <v>0</v>
      </c>
      <c r="R68" s="36">
        <f>SUM(COUNTIF(N68,Sheet1!$I$3),COUNTIF(N68,Sheet1!$I$4))*RESUMEN!F$13+SUM(COUNTIF(O68,Sheet1!$I$3),COUNTIF(O68,Sheet1!$I$4))*RESUMEN!F$13</f>
        <v>0</v>
      </c>
      <c r="S68" s="36">
        <f>SUM(COUNTIF(P68,Sheet1!$I$3),COUNTIF(P68,Sheet1!$I$4))*RESUMEN!F$14</f>
        <v>0</v>
      </c>
      <c r="T68" s="36">
        <f>SUMIF(Sheet1!$E$2:$E$8,H68,Sheet1!$F$2:$F$8)+SUMIF(Sheet1!$E$2:$E$8,H68,Sheet1!$G$2:$G$8)+SUMIF(Sheet1!$E$2:$E$8,K68,Sheet1!$F$2:$F$8)+SUMIF(Sheet1!$E$2:$E$8,K68,Sheet1!$G$2:$G$8)</f>
        <v>0</v>
      </c>
      <c r="U68" s="36">
        <f t="shared" si="0"/>
        <v>0</v>
      </c>
      <c r="V68" s="22"/>
      <c r="W68" s="22"/>
    </row>
    <row r="69" spans="1:23" ht="21.75" customHeight="1">
      <c r="A69" s="22"/>
      <c r="B69" s="35">
        <v>57</v>
      </c>
      <c r="C69" s="149"/>
      <c r="D69" s="149"/>
      <c r="E69" s="150"/>
      <c r="F69" s="151"/>
      <c r="G69" s="151"/>
      <c r="H69" s="151"/>
      <c r="I69" s="150"/>
      <c r="J69" s="151"/>
      <c r="K69" s="151"/>
      <c r="L69" s="150"/>
      <c r="M69" s="151"/>
      <c r="N69" s="152"/>
      <c r="O69" s="152"/>
      <c r="P69" s="152"/>
      <c r="Q69" s="36">
        <f>IF(G69=Sheet1!$C$2,0,IF(G69="",0,RESUMEN!$F$12))</f>
        <v>0</v>
      </c>
      <c r="R69" s="36">
        <f>SUM(COUNTIF(N69,Sheet1!$I$3),COUNTIF(N69,Sheet1!$I$4))*RESUMEN!F$13+SUM(COUNTIF(O69,Sheet1!$I$3),COUNTIF(O69,Sheet1!$I$4))*RESUMEN!F$13</f>
        <v>0</v>
      </c>
      <c r="S69" s="36">
        <f>SUM(COUNTIF(P69,Sheet1!$I$3),COUNTIF(P69,Sheet1!$I$4))*RESUMEN!F$14</f>
        <v>0</v>
      </c>
      <c r="T69" s="36">
        <f>SUMIF(Sheet1!$E$2:$E$8,H69,Sheet1!$F$2:$F$8)+SUMIF(Sheet1!$E$2:$E$8,H69,Sheet1!$G$2:$G$8)+SUMIF(Sheet1!$E$2:$E$8,K69,Sheet1!$F$2:$F$8)+SUMIF(Sheet1!$E$2:$E$8,K69,Sheet1!$G$2:$G$8)</f>
        <v>0</v>
      </c>
      <c r="U69" s="36">
        <f t="shared" si="0"/>
        <v>0</v>
      </c>
      <c r="V69" s="22"/>
      <c r="W69" s="22"/>
    </row>
    <row r="70" spans="1:23" ht="21.75" customHeight="1">
      <c r="A70" s="22"/>
      <c r="B70" s="35">
        <v>58</v>
      </c>
      <c r="C70" s="149"/>
      <c r="D70" s="149"/>
      <c r="E70" s="150"/>
      <c r="F70" s="151"/>
      <c r="G70" s="151"/>
      <c r="H70" s="151"/>
      <c r="I70" s="150"/>
      <c r="J70" s="151"/>
      <c r="K70" s="151"/>
      <c r="L70" s="150"/>
      <c r="M70" s="151"/>
      <c r="N70" s="152"/>
      <c r="O70" s="152"/>
      <c r="P70" s="152"/>
      <c r="Q70" s="36">
        <f>IF(G70=Sheet1!$C$2,0,IF(G70="",0,RESUMEN!$F$12))</f>
        <v>0</v>
      </c>
      <c r="R70" s="36">
        <f>SUM(COUNTIF(N70,Sheet1!$I$3),COUNTIF(N70,Sheet1!$I$4))*RESUMEN!F$13+SUM(COUNTIF(O70,Sheet1!$I$3),COUNTIF(O70,Sheet1!$I$4))*RESUMEN!F$13</f>
        <v>0</v>
      </c>
      <c r="S70" s="36">
        <f>SUM(COUNTIF(P70,Sheet1!$I$3),COUNTIF(P70,Sheet1!$I$4))*RESUMEN!F$14</f>
        <v>0</v>
      </c>
      <c r="T70" s="36">
        <f>SUMIF(Sheet1!$E$2:$E$8,H70,Sheet1!$F$2:$F$8)+SUMIF(Sheet1!$E$2:$E$8,H70,Sheet1!$G$2:$G$8)+SUMIF(Sheet1!$E$2:$E$8,K70,Sheet1!$F$2:$F$8)+SUMIF(Sheet1!$E$2:$E$8,K70,Sheet1!$G$2:$G$8)</f>
        <v>0</v>
      </c>
      <c r="U70" s="36">
        <f t="shared" si="0"/>
        <v>0</v>
      </c>
      <c r="V70" s="22"/>
      <c r="W70" s="22"/>
    </row>
    <row r="71" spans="1:23" ht="21.75" customHeight="1">
      <c r="A71" s="22"/>
      <c r="B71" s="35">
        <v>59</v>
      </c>
      <c r="C71" s="149"/>
      <c r="D71" s="149"/>
      <c r="E71" s="150"/>
      <c r="F71" s="151"/>
      <c r="G71" s="151"/>
      <c r="H71" s="151"/>
      <c r="I71" s="150"/>
      <c r="J71" s="151"/>
      <c r="K71" s="151"/>
      <c r="L71" s="150"/>
      <c r="M71" s="151"/>
      <c r="N71" s="152"/>
      <c r="O71" s="152"/>
      <c r="P71" s="152"/>
      <c r="Q71" s="36">
        <f>IF(G71=Sheet1!$C$2,0,IF(G71="",0,RESUMEN!$F$12))</f>
        <v>0</v>
      </c>
      <c r="R71" s="36">
        <f>SUM(COUNTIF(N71,Sheet1!$I$3),COUNTIF(N71,Sheet1!$I$4))*RESUMEN!F$13+SUM(COUNTIF(O71,Sheet1!$I$3),COUNTIF(O71,Sheet1!$I$4))*RESUMEN!F$13</f>
        <v>0</v>
      </c>
      <c r="S71" s="36">
        <f>SUM(COUNTIF(P71,Sheet1!$I$3),COUNTIF(P71,Sheet1!$I$4))*RESUMEN!F$14</f>
        <v>0</v>
      </c>
      <c r="T71" s="36">
        <f>SUMIF(Sheet1!$E$2:$E$8,H71,Sheet1!$F$2:$F$8)+SUMIF(Sheet1!$E$2:$E$8,H71,Sheet1!$G$2:$G$8)+SUMIF(Sheet1!$E$2:$E$8,K71,Sheet1!$F$2:$F$8)+SUMIF(Sheet1!$E$2:$E$8,K71,Sheet1!$G$2:$G$8)</f>
        <v>0</v>
      </c>
      <c r="U71" s="36">
        <f t="shared" si="0"/>
        <v>0</v>
      </c>
      <c r="V71" s="22"/>
      <c r="W71" s="22"/>
    </row>
    <row r="72" spans="1:23" ht="21.75" customHeight="1">
      <c r="A72" s="22"/>
      <c r="B72" s="35">
        <v>60</v>
      </c>
      <c r="C72" s="149"/>
      <c r="D72" s="149"/>
      <c r="E72" s="150"/>
      <c r="F72" s="151"/>
      <c r="G72" s="151"/>
      <c r="H72" s="151"/>
      <c r="I72" s="150"/>
      <c r="J72" s="151"/>
      <c r="K72" s="151"/>
      <c r="L72" s="150"/>
      <c r="M72" s="151"/>
      <c r="N72" s="152"/>
      <c r="O72" s="152"/>
      <c r="P72" s="152"/>
      <c r="Q72" s="36">
        <f>IF(G72=Sheet1!$C$2,0,IF(G72="",0,RESUMEN!$F$12))</f>
        <v>0</v>
      </c>
      <c r="R72" s="36">
        <f>SUM(COUNTIF(N72,Sheet1!$I$3),COUNTIF(N72,Sheet1!$I$4))*RESUMEN!F$13+SUM(COUNTIF(O72,Sheet1!$I$3),COUNTIF(O72,Sheet1!$I$4))*RESUMEN!F$13</f>
        <v>0</v>
      </c>
      <c r="S72" s="36">
        <f>SUM(COUNTIF(P72,Sheet1!$I$3),COUNTIF(P72,Sheet1!$I$4))*RESUMEN!F$14</f>
        <v>0</v>
      </c>
      <c r="T72" s="36">
        <f>SUMIF(Sheet1!$E$2:$E$8,H72,Sheet1!$F$2:$F$8)+SUMIF(Sheet1!$E$2:$E$8,H72,Sheet1!$G$2:$G$8)+SUMIF(Sheet1!$E$2:$E$8,K72,Sheet1!$F$2:$F$8)+SUMIF(Sheet1!$E$2:$E$8,K72,Sheet1!$G$2:$G$8)</f>
        <v>0</v>
      </c>
      <c r="U72" s="36">
        <f t="shared" si="0"/>
        <v>0</v>
      </c>
      <c r="V72" s="22"/>
      <c r="W72" s="22"/>
    </row>
    <row r="73" spans="1:23" ht="21.75" customHeight="1">
      <c r="A73" s="22"/>
      <c r="B73" s="35">
        <v>61</v>
      </c>
      <c r="C73" s="149"/>
      <c r="D73" s="149"/>
      <c r="E73" s="150"/>
      <c r="F73" s="151"/>
      <c r="G73" s="151"/>
      <c r="H73" s="151"/>
      <c r="I73" s="150"/>
      <c r="J73" s="151"/>
      <c r="K73" s="151"/>
      <c r="L73" s="150"/>
      <c r="M73" s="151"/>
      <c r="N73" s="152"/>
      <c r="O73" s="152"/>
      <c r="P73" s="152"/>
      <c r="Q73" s="36">
        <f>IF(G73=Sheet1!$C$2,0,IF(G73="",0,RESUMEN!$F$12))</f>
        <v>0</v>
      </c>
      <c r="R73" s="36">
        <f>SUM(COUNTIF(N73,Sheet1!$I$3),COUNTIF(N73,Sheet1!$I$4))*RESUMEN!F$13+SUM(COUNTIF(O73,Sheet1!$I$3),COUNTIF(O73,Sheet1!$I$4))*RESUMEN!F$13</f>
        <v>0</v>
      </c>
      <c r="S73" s="36">
        <f>SUM(COUNTIF(P73,Sheet1!$I$3),COUNTIF(P73,Sheet1!$I$4))*RESUMEN!F$14</f>
        <v>0</v>
      </c>
      <c r="T73" s="36">
        <f>SUMIF(Sheet1!$E$2:$E$8,H73,Sheet1!$F$2:$F$8)+SUMIF(Sheet1!$E$2:$E$8,H73,Sheet1!$G$2:$G$8)+SUMIF(Sheet1!$E$2:$E$8,K73,Sheet1!$F$2:$F$8)+SUMIF(Sheet1!$E$2:$E$8,K73,Sheet1!$G$2:$G$8)</f>
        <v>0</v>
      </c>
      <c r="U73" s="36">
        <f t="shared" si="0"/>
        <v>0</v>
      </c>
      <c r="V73" s="22"/>
      <c r="W73" s="22"/>
    </row>
    <row r="74" spans="1:23" ht="21.75" customHeight="1">
      <c r="A74" s="22"/>
      <c r="B74" s="35">
        <v>62</v>
      </c>
      <c r="C74" s="149"/>
      <c r="D74" s="149"/>
      <c r="E74" s="150"/>
      <c r="F74" s="151"/>
      <c r="G74" s="151"/>
      <c r="H74" s="151"/>
      <c r="I74" s="150"/>
      <c r="J74" s="151"/>
      <c r="K74" s="151"/>
      <c r="L74" s="150"/>
      <c r="M74" s="151"/>
      <c r="N74" s="152"/>
      <c r="O74" s="152"/>
      <c r="P74" s="152"/>
      <c r="Q74" s="36">
        <f>IF(G74=Sheet1!$C$2,0,IF(G74="",0,RESUMEN!$F$12))</f>
        <v>0</v>
      </c>
      <c r="R74" s="36">
        <f>SUM(COUNTIF(N74,Sheet1!$I$3),COUNTIF(N74,Sheet1!$I$4))*RESUMEN!F$13+SUM(COUNTIF(O74,Sheet1!$I$3),COUNTIF(O74,Sheet1!$I$4))*RESUMEN!F$13</f>
        <v>0</v>
      </c>
      <c r="S74" s="36">
        <f>SUM(COUNTIF(P74,Sheet1!$I$3),COUNTIF(P74,Sheet1!$I$4))*RESUMEN!F$14</f>
        <v>0</v>
      </c>
      <c r="T74" s="36">
        <f>SUMIF(Sheet1!$E$2:$E$8,H74,Sheet1!$F$2:$F$8)+SUMIF(Sheet1!$E$2:$E$8,H74,Sheet1!$G$2:$G$8)+SUMIF(Sheet1!$E$2:$E$8,K74,Sheet1!$F$2:$F$8)+SUMIF(Sheet1!$E$2:$E$8,K74,Sheet1!$G$2:$G$8)</f>
        <v>0</v>
      </c>
      <c r="U74" s="36">
        <f t="shared" si="0"/>
        <v>0</v>
      </c>
      <c r="V74" s="22"/>
      <c r="W74" s="22"/>
    </row>
    <row r="75" spans="1:23" ht="21.75" customHeight="1">
      <c r="A75" s="22"/>
      <c r="B75" s="35">
        <v>63</v>
      </c>
      <c r="C75" s="149"/>
      <c r="D75" s="149"/>
      <c r="E75" s="150"/>
      <c r="F75" s="151"/>
      <c r="G75" s="151"/>
      <c r="H75" s="151"/>
      <c r="I75" s="150"/>
      <c r="J75" s="151"/>
      <c r="K75" s="151"/>
      <c r="L75" s="150"/>
      <c r="M75" s="151"/>
      <c r="N75" s="152"/>
      <c r="O75" s="152"/>
      <c r="P75" s="152"/>
      <c r="Q75" s="36">
        <f>IF(G75=Sheet1!$C$2,0,IF(G75="",0,RESUMEN!$F$12))</f>
        <v>0</v>
      </c>
      <c r="R75" s="36">
        <f>SUM(COUNTIF(N75,Sheet1!$I$3),COUNTIF(N75,Sheet1!$I$4))*RESUMEN!F$13+SUM(COUNTIF(O75,Sheet1!$I$3),COUNTIF(O75,Sheet1!$I$4))*RESUMEN!F$13</f>
        <v>0</v>
      </c>
      <c r="S75" s="36">
        <f>SUM(COUNTIF(P75,Sheet1!$I$3),COUNTIF(P75,Sheet1!$I$4))*RESUMEN!F$14</f>
        <v>0</v>
      </c>
      <c r="T75" s="36">
        <f>SUMIF(Sheet1!$E$2:$E$8,H75,Sheet1!$F$2:$F$8)+SUMIF(Sheet1!$E$2:$E$8,H75,Sheet1!$G$2:$G$8)+SUMIF(Sheet1!$E$2:$E$8,K75,Sheet1!$F$2:$F$8)+SUMIF(Sheet1!$E$2:$E$8,K75,Sheet1!$G$2:$G$8)</f>
        <v>0</v>
      </c>
      <c r="U75" s="36">
        <f t="shared" si="0"/>
        <v>0</v>
      </c>
      <c r="V75" s="22"/>
      <c r="W75" s="22"/>
    </row>
    <row r="76" spans="1:23" ht="21.75" customHeight="1">
      <c r="A76" s="22"/>
      <c r="B76" s="35">
        <v>64</v>
      </c>
      <c r="C76" s="149"/>
      <c r="D76" s="149"/>
      <c r="E76" s="150"/>
      <c r="F76" s="151"/>
      <c r="G76" s="151"/>
      <c r="H76" s="151"/>
      <c r="I76" s="150"/>
      <c r="J76" s="151"/>
      <c r="K76" s="151"/>
      <c r="L76" s="150"/>
      <c r="M76" s="151"/>
      <c r="N76" s="152"/>
      <c r="O76" s="152"/>
      <c r="P76" s="152"/>
      <c r="Q76" s="36">
        <f>IF(G76=Sheet1!$C$2,0,IF(G76="",0,RESUMEN!$F$12))</f>
        <v>0</v>
      </c>
      <c r="R76" s="36">
        <f>SUM(COUNTIF(N76,Sheet1!$I$3),COUNTIF(N76,Sheet1!$I$4))*RESUMEN!F$13+SUM(COUNTIF(O76,Sheet1!$I$3),COUNTIF(O76,Sheet1!$I$4))*RESUMEN!F$13</f>
        <v>0</v>
      </c>
      <c r="S76" s="36">
        <f>SUM(COUNTIF(P76,Sheet1!$I$3),COUNTIF(P76,Sheet1!$I$4))*RESUMEN!F$14</f>
        <v>0</v>
      </c>
      <c r="T76" s="36">
        <f>SUMIF(Sheet1!$E$2:$E$8,H76,Sheet1!$F$2:$F$8)+SUMIF(Sheet1!$E$2:$E$8,H76,Sheet1!$G$2:$G$8)+SUMIF(Sheet1!$E$2:$E$8,K76,Sheet1!$F$2:$F$8)+SUMIF(Sheet1!$E$2:$E$8,K76,Sheet1!$G$2:$G$8)</f>
        <v>0</v>
      </c>
      <c r="U76" s="36">
        <f t="shared" si="0"/>
        <v>0</v>
      </c>
      <c r="V76" s="22"/>
      <c r="W76" s="22"/>
    </row>
    <row r="77" spans="1:23" ht="21.75" customHeight="1">
      <c r="A77" s="22"/>
      <c r="B77" s="35">
        <v>65</v>
      </c>
      <c r="C77" s="149"/>
      <c r="D77" s="149"/>
      <c r="E77" s="150"/>
      <c r="F77" s="151"/>
      <c r="G77" s="151"/>
      <c r="H77" s="151"/>
      <c r="I77" s="150"/>
      <c r="J77" s="151"/>
      <c r="K77" s="151"/>
      <c r="L77" s="150"/>
      <c r="M77" s="151"/>
      <c r="N77" s="152"/>
      <c r="O77" s="152"/>
      <c r="P77" s="152"/>
      <c r="Q77" s="36">
        <f>IF(G77=Sheet1!$C$2,0,IF(G77="",0,RESUMEN!$F$12))</f>
        <v>0</v>
      </c>
      <c r="R77" s="36">
        <f>SUM(COUNTIF(N77,Sheet1!$I$3),COUNTIF(N77,Sheet1!$I$4))*RESUMEN!F$13+SUM(COUNTIF(O77,Sheet1!$I$3),COUNTIF(O77,Sheet1!$I$4))*RESUMEN!F$13</f>
        <v>0</v>
      </c>
      <c r="S77" s="36">
        <f>SUM(COUNTIF(P77,Sheet1!$I$3),COUNTIF(P77,Sheet1!$I$4))*RESUMEN!F$14</f>
        <v>0</v>
      </c>
      <c r="T77" s="36">
        <f>SUMIF(Sheet1!$E$2:$E$8,H77,Sheet1!$F$2:$F$8)+SUMIF(Sheet1!$E$2:$E$8,H77,Sheet1!$G$2:$G$8)+SUMIF(Sheet1!$E$2:$E$8,K77,Sheet1!$F$2:$F$8)+SUMIF(Sheet1!$E$2:$E$8,K77,Sheet1!$G$2:$G$8)</f>
        <v>0</v>
      </c>
      <c r="U77" s="36">
        <f t="shared" si="0"/>
        <v>0</v>
      </c>
      <c r="V77" s="22"/>
      <c r="W77" s="22"/>
    </row>
    <row r="78" spans="1:23" ht="21.75" customHeight="1">
      <c r="A78" s="22"/>
      <c r="B78" s="35">
        <v>66</v>
      </c>
      <c r="C78" s="149"/>
      <c r="D78" s="149"/>
      <c r="E78" s="150"/>
      <c r="F78" s="151"/>
      <c r="G78" s="151"/>
      <c r="H78" s="151"/>
      <c r="I78" s="150"/>
      <c r="J78" s="151"/>
      <c r="K78" s="151"/>
      <c r="L78" s="150"/>
      <c r="M78" s="151"/>
      <c r="N78" s="152"/>
      <c r="O78" s="152"/>
      <c r="P78" s="152"/>
      <c r="Q78" s="36">
        <f>IF(G78=Sheet1!$C$2,0,IF(G78="",0,RESUMEN!$F$12))</f>
        <v>0</v>
      </c>
      <c r="R78" s="36">
        <f>SUM(COUNTIF(N78,Sheet1!$I$3),COUNTIF(N78,Sheet1!$I$4))*RESUMEN!F$13+SUM(COUNTIF(O78,Sheet1!$I$3),COUNTIF(O78,Sheet1!$I$4))*RESUMEN!F$13</f>
        <v>0</v>
      </c>
      <c r="S78" s="36">
        <f>SUM(COUNTIF(P78,Sheet1!$I$3),COUNTIF(P78,Sheet1!$I$4))*RESUMEN!F$14</f>
        <v>0</v>
      </c>
      <c r="T78" s="36">
        <f>SUMIF(Sheet1!$E$2:$E$8,H78,Sheet1!$F$2:$F$8)+SUMIF(Sheet1!$E$2:$E$8,H78,Sheet1!$G$2:$G$8)+SUMIF(Sheet1!$E$2:$E$8,K78,Sheet1!$F$2:$F$8)+SUMIF(Sheet1!$E$2:$E$8,K78,Sheet1!$G$2:$G$8)</f>
        <v>0</v>
      </c>
      <c r="U78" s="36">
        <f t="shared" si="0"/>
        <v>0</v>
      </c>
      <c r="V78" s="22"/>
      <c r="W78" s="22"/>
    </row>
    <row r="79" spans="1:23" ht="21.75" customHeight="1">
      <c r="A79" s="22"/>
      <c r="B79" s="35">
        <v>67</v>
      </c>
      <c r="C79" s="149"/>
      <c r="D79" s="149"/>
      <c r="E79" s="150"/>
      <c r="F79" s="151"/>
      <c r="G79" s="151"/>
      <c r="H79" s="151"/>
      <c r="I79" s="150"/>
      <c r="J79" s="151"/>
      <c r="K79" s="151"/>
      <c r="L79" s="150"/>
      <c r="M79" s="151"/>
      <c r="N79" s="152"/>
      <c r="O79" s="152"/>
      <c r="P79" s="152"/>
      <c r="Q79" s="36">
        <f>IF(G79=Sheet1!$C$2,0,IF(G79="",0,RESUMEN!$F$12))</f>
        <v>0</v>
      </c>
      <c r="R79" s="36">
        <f>SUM(COUNTIF(N79,Sheet1!$I$3),COUNTIF(N79,Sheet1!$I$4))*RESUMEN!F$13+SUM(COUNTIF(O79,Sheet1!$I$3),COUNTIF(O79,Sheet1!$I$4))*RESUMEN!F$13</f>
        <v>0</v>
      </c>
      <c r="S79" s="36">
        <f>SUM(COUNTIF(P79,Sheet1!$I$3),COUNTIF(P79,Sheet1!$I$4))*RESUMEN!F$14</f>
        <v>0</v>
      </c>
      <c r="T79" s="36">
        <f>SUMIF(Sheet1!$E$2:$E$8,H79,Sheet1!$F$2:$F$8)+SUMIF(Sheet1!$E$2:$E$8,H79,Sheet1!$G$2:$G$8)+SUMIF(Sheet1!$E$2:$E$8,K79,Sheet1!$F$2:$F$8)+SUMIF(Sheet1!$E$2:$E$8,K79,Sheet1!$G$2:$G$8)</f>
        <v>0</v>
      </c>
      <c r="U79" s="36">
        <f t="shared" si="0"/>
        <v>0</v>
      </c>
      <c r="V79" s="22"/>
      <c r="W79" s="22"/>
    </row>
    <row r="80" spans="1:23" ht="21.75" customHeight="1">
      <c r="A80" s="22"/>
      <c r="B80" s="35">
        <v>68</v>
      </c>
      <c r="C80" s="149"/>
      <c r="D80" s="149"/>
      <c r="E80" s="150"/>
      <c r="F80" s="151"/>
      <c r="G80" s="151"/>
      <c r="H80" s="151"/>
      <c r="I80" s="150"/>
      <c r="J80" s="151"/>
      <c r="K80" s="151"/>
      <c r="L80" s="150"/>
      <c r="M80" s="151"/>
      <c r="N80" s="152"/>
      <c r="O80" s="152"/>
      <c r="P80" s="152"/>
      <c r="Q80" s="36">
        <f>IF(G80=Sheet1!$C$2,0,IF(G80="",0,RESUMEN!$F$12))</f>
        <v>0</v>
      </c>
      <c r="R80" s="36">
        <f>SUM(COUNTIF(N80,Sheet1!$I$3),COUNTIF(N80,Sheet1!$I$4))*RESUMEN!F$13+SUM(COUNTIF(O80,Sheet1!$I$3),COUNTIF(O80,Sheet1!$I$4))*RESUMEN!F$13</f>
        <v>0</v>
      </c>
      <c r="S80" s="36">
        <f>SUM(COUNTIF(P80,Sheet1!$I$3),COUNTIF(P80,Sheet1!$I$4))*RESUMEN!F$14</f>
        <v>0</v>
      </c>
      <c r="T80" s="36">
        <f>SUMIF(Sheet1!$E$2:$E$8,H80,Sheet1!$F$2:$F$8)+SUMIF(Sheet1!$E$2:$E$8,H80,Sheet1!$G$2:$G$8)+SUMIF(Sheet1!$E$2:$E$8,K80,Sheet1!$F$2:$F$8)+SUMIF(Sheet1!$E$2:$E$8,K80,Sheet1!$G$2:$G$8)</f>
        <v>0</v>
      </c>
      <c r="U80" s="36">
        <f t="shared" si="0"/>
        <v>0</v>
      </c>
      <c r="V80" s="22"/>
      <c r="W80" s="22"/>
    </row>
    <row r="81" spans="1:23" ht="21.75" customHeight="1">
      <c r="A81" s="22"/>
      <c r="B81" s="35">
        <v>69</v>
      </c>
      <c r="C81" s="149"/>
      <c r="D81" s="149"/>
      <c r="E81" s="150"/>
      <c r="F81" s="151"/>
      <c r="G81" s="151"/>
      <c r="H81" s="151"/>
      <c r="I81" s="150"/>
      <c r="J81" s="151"/>
      <c r="K81" s="151"/>
      <c r="L81" s="150"/>
      <c r="M81" s="151"/>
      <c r="N81" s="152"/>
      <c r="O81" s="152"/>
      <c r="P81" s="152"/>
      <c r="Q81" s="36">
        <f>IF(G81=Sheet1!$C$2,0,IF(G81="",0,RESUMEN!$F$12))</f>
        <v>0</v>
      </c>
      <c r="R81" s="36">
        <f>SUM(COUNTIF(N81,Sheet1!$I$3),COUNTIF(N81,Sheet1!$I$4))*RESUMEN!F$13+SUM(COUNTIF(O81,Sheet1!$I$3),COUNTIF(O81,Sheet1!$I$4))*RESUMEN!F$13</f>
        <v>0</v>
      </c>
      <c r="S81" s="36">
        <f>SUM(COUNTIF(P81,Sheet1!$I$3),COUNTIF(P81,Sheet1!$I$4))*RESUMEN!F$14</f>
        <v>0</v>
      </c>
      <c r="T81" s="36">
        <f>SUMIF(Sheet1!$E$2:$E$8,H81,Sheet1!$F$2:$F$8)+SUMIF(Sheet1!$E$2:$E$8,H81,Sheet1!$G$2:$G$8)+SUMIF(Sheet1!$E$2:$E$8,K81,Sheet1!$F$2:$F$8)+SUMIF(Sheet1!$E$2:$E$8,K81,Sheet1!$G$2:$G$8)</f>
        <v>0</v>
      </c>
      <c r="U81" s="36">
        <f t="shared" si="0"/>
        <v>0</v>
      </c>
      <c r="V81" s="22"/>
      <c r="W81" s="22"/>
    </row>
    <row r="82" spans="1:23" ht="21.75" customHeight="1">
      <c r="A82" s="22"/>
      <c r="B82" s="35">
        <v>70</v>
      </c>
      <c r="C82" s="149"/>
      <c r="D82" s="149"/>
      <c r="E82" s="150"/>
      <c r="F82" s="151"/>
      <c r="G82" s="151"/>
      <c r="H82" s="151"/>
      <c r="I82" s="150"/>
      <c r="J82" s="151"/>
      <c r="K82" s="151"/>
      <c r="L82" s="150"/>
      <c r="M82" s="151"/>
      <c r="N82" s="152"/>
      <c r="O82" s="152"/>
      <c r="P82" s="152"/>
      <c r="Q82" s="36">
        <f>IF(G82=Sheet1!$C$2,0,IF(G82="",0,RESUMEN!$F$12))</f>
        <v>0</v>
      </c>
      <c r="R82" s="36">
        <f>SUM(COUNTIF(N82,Sheet1!$I$3),COUNTIF(N82,Sheet1!$I$4))*RESUMEN!F$13+SUM(COUNTIF(O82,Sheet1!$I$3),COUNTIF(O82,Sheet1!$I$4))*RESUMEN!F$13</f>
        <v>0</v>
      </c>
      <c r="S82" s="36">
        <f>SUM(COUNTIF(P82,Sheet1!$I$3),COUNTIF(P82,Sheet1!$I$4))*RESUMEN!F$14</f>
        <v>0</v>
      </c>
      <c r="T82" s="36">
        <f>SUMIF(Sheet1!$E$2:$E$8,H82,Sheet1!$F$2:$F$8)+SUMIF(Sheet1!$E$2:$E$8,H82,Sheet1!$G$2:$G$8)+SUMIF(Sheet1!$E$2:$E$8,K82,Sheet1!$F$2:$F$8)+SUMIF(Sheet1!$E$2:$E$8,K82,Sheet1!$G$2:$G$8)</f>
        <v>0</v>
      </c>
      <c r="U82" s="36">
        <f t="shared" si="0"/>
        <v>0</v>
      </c>
      <c r="V82" s="22"/>
      <c r="W82" s="22"/>
    </row>
    <row r="83" spans="1:23" ht="21.75" customHeight="1">
      <c r="A83" s="22"/>
      <c r="B83" s="37"/>
      <c r="C83" s="38" t="s">
        <v>30</v>
      </c>
      <c r="D83" s="39"/>
      <c r="E83" s="39"/>
      <c r="F83" s="39"/>
      <c r="G83" s="39">
        <f>$B82- COUNTIF(G13:G82,"No participa")-COUNTIF(G13:G82,"")</f>
        <v>0</v>
      </c>
      <c r="H83" s="39"/>
      <c r="I83" s="39"/>
      <c r="J83" s="39"/>
      <c r="K83" s="39"/>
      <c r="L83" s="39"/>
      <c r="M83" s="39"/>
      <c r="N83" s="39">
        <f>$B82- COUNTIF(N13:N82,Sheet1!$I$2)-COUNTIF(N13:N82,"")</f>
        <v>0</v>
      </c>
      <c r="O83" s="39">
        <f>$B82- COUNTIF(O13:O82,Sheet1!$I$2)-COUNTIF(O13:O82,"")</f>
        <v>0</v>
      </c>
      <c r="P83" s="39">
        <f>$B82- COUNTIF(P13:P82,Sheet1!$I$2)-COUNTIF(P13:P82,"")</f>
        <v>0</v>
      </c>
      <c r="Q83" s="40">
        <f t="shared" ref="Q83:U83" si="1">SUM(Q13:Q82)</f>
        <v>0</v>
      </c>
      <c r="R83" s="41">
        <f t="shared" si="1"/>
        <v>0</v>
      </c>
      <c r="S83" s="41">
        <f t="shared" si="1"/>
        <v>0</v>
      </c>
      <c r="T83" s="41">
        <f t="shared" si="1"/>
        <v>0</v>
      </c>
      <c r="U83" s="41">
        <f t="shared" si="1"/>
        <v>0</v>
      </c>
      <c r="V83" s="22"/>
      <c r="W83" s="22"/>
    </row>
    <row r="84" spans="1:23" ht="17.25" customHeight="1">
      <c r="A84" s="22"/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42"/>
      <c r="O84" s="42"/>
      <c r="P84" s="43"/>
      <c r="Q84" s="43"/>
      <c r="R84" s="44"/>
      <c r="S84" s="43"/>
      <c r="T84" s="43"/>
      <c r="U84" s="43"/>
      <c r="V84" s="22"/>
      <c r="W84" s="22"/>
    </row>
    <row r="85" spans="1:23" ht="17.25" customHeight="1">
      <c r="A85" s="45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</row>
    <row r="86" spans="1:23" ht="17.25" customHeight="1">
      <c r="A86" s="20"/>
      <c r="B86" s="20"/>
      <c r="N86" s="20"/>
      <c r="O86" s="20"/>
      <c r="P86" s="20"/>
      <c r="Q86" s="20"/>
      <c r="R86" s="20"/>
      <c r="S86" s="20"/>
      <c r="T86" s="20"/>
      <c r="U86" s="20"/>
      <c r="V86" s="20"/>
      <c r="W86" s="20"/>
    </row>
    <row r="87" spans="1:23" ht="15.75" customHeight="1">
      <c r="A87" s="20"/>
      <c r="B87" s="20"/>
      <c r="C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</row>
    <row r="88" spans="1:23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</row>
    <row r="89" spans="1:23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</row>
    <row r="90" spans="1:23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</row>
    <row r="91" spans="1:23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</row>
    <row r="92" spans="1:23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</row>
    <row r="93" spans="1:23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</row>
    <row r="94" spans="1:23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</row>
    <row r="95" spans="1:23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</row>
    <row r="96" spans="1:23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</row>
    <row r="97" spans="1:23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</row>
    <row r="98" spans="1:23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</row>
    <row r="99" spans="1:23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</row>
    <row r="100" spans="1:23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</row>
    <row r="101" spans="1:23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</row>
    <row r="102" spans="1:23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</row>
    <row r="103" spans="1:23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</row>
    <row r="104" spans="1:23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</row>
    <row r="105" spans="1:23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</row>
    <row r="106" spans="1:23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</row>
    <row r="107" spans="1:23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</row>
    <row r="108" spans="1:23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</row>
    <row r="109" spans="1:23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</row>
    <row r="110" spans="1:23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</row>
    <row r="111" spans="1:23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</row>
    <row r="112" spans="1:23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</row>
    <row r="113" spans="1:23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</row>
    <row r="114" spans="1:23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</row>
    <row r="115" spans="1:23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</row>
    <row r="116" spans="1:23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</row>
    <row r="117" spans="1:23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</row>
    <row r="118" spans="1:23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</row>
    <row r="119" spans="1:23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</row>
    <row r="120" spans="1:23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</row>
    <row r="121" spans="1:23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</row>
    <row r="122" spans="1:23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</row>
    <row r="123" spans="1:23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</row>
    <row r="124" spans="1:23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</row>
    <row r="125" spans="1:23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</row>
    <row r="126" spans="1:23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</row>
    <row r="127" spans="1:23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</row>
    <row r="128" spans="1:23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</row>
    <row r="129" spans="1:23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</row>
    <row r="130" spans="1:23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</row>
    <row r="131" spans="1:23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</row>
    <row r="132" spans="1:23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</row>
    <row r="133" spans="1:23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</row>
    <row r="134" spans="1:23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</row>
    <row r="135" spans="1:23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</row>
    <row r="136" spans="1:23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</row>
    <row r="137" spans="1:23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</row>
    <row r="138" spans="1:23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</row>
    <row r="139" spans="1:23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</row>
    <row r="140" spans="1:23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</row>
    <row r="141" spans="1:23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</row>
    <row r="142" spans="1:23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</row>
    <row r="143" spans="1:23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</row>
    <row r="144" spans="1:23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</row>
    <row r="145" spans="1:23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</row>
    <row r="146" spans="1:23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</row>
    <row r="147" spans="1:23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</row>
    <row r="148" spans="1:23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</row>
    <row r="149" spans="1:23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</row>
    <row r="150" spans="1:23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</row>
    <row r="151" spans="1:23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</row>
    <row r="152" spans="1:23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</row>
    <row r="153" spans="1:23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</row>
    <row r="154" spans="1:23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</row>
    <row r="155" spans="1:23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</row>
    <row r="156" spans="1:23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</row>
    <row r="157" spans="1:23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</row>
    <row r="158" spans="1:23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</row>
    <row r="159" spans="1:23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</row>
    <row r="160" spans="1:23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</row>
    <row r="161" spans="1:23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</row>
    <row r="162" spans="1:23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</row>
    <row r="163" spans="1:23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</row>
    <row r="164" spans="1:23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</row>
    <row r="165" spans="1:23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</row>
    <row r="166" spans="1:23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</row>
    <row r="167" spans="1:23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</row>
    <row r="168" spans="1:23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</row>
    <row r="169" spans="1:23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</row>
    <row r="170" spans="1:23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</row>
    <row r="171" spans="1:23" ht="15.75" customHeight="1"/>
    <row r="172" spans="1:23" ht="15.75" customHeight="1"/>
    <row r="173" spans="1:23" ht="15.75" customHeight="1"/>
    <row r="174" spans="1:23" ht="15.75" customHeight="1"/>
    <row r="175" spans="1:23" ht="15.75" customHeight="1"/>
    <row r="176" spans="1:23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</sheetData>
  <sheetProtection password="BF03" sheet="1" objects="1" scenarios="1"/>
  <mergeCells count="24">
    <mergeCell ref="U9:U12"/>
    <mergeCell ref="H11:J11"/>
    <mergeCell ref="K11:M11"/>
    <mergeCell ref="C9:C12"/>
    <mergeCell ref="D9:D12"/>
    <mergeCell ref="E9:E12"/>
    <mergeCell ref="F9:F12"/>
    <mergeCell ref="G9:G10"/>
    <mergeCell ref="H9:M10"/>
    <mergeCell ref="N9:O10"/>
    <mergeCell ref="P9:P10"/>
    <mergeCell ref="Q9:Q12"/>
    <mergeCell ref="R9:R12"/>
    <mergeCell ref="S9:S12"/>
    <mergeCell ref="T9:T12"/>
    <mergeCell ref="K6:K7"/>
    <mergeCell ref="L6:L7"/>
    <mergeCell ref="A1:M1"/>
    <mergeCell ref="A2:M2"/>
    <mergeCell ref="A3:M3"/>
    <mergeCell ref="I5:I7"/>
    <mergeCell ref="B6:C7"/>
    <mergeCell ref="D6:G7"/>
    <mergeCell ref="J6:J7"/>
  </mergeCells>
  <dataValidations count="1">
    <dataValidation type="custom" allowBlank="1" showDropDown="1" showErrorMessage="1" sqref="E13:E82 I13:I82 L13:L82">
      <formula1>OR(NOT(ISERROR(DATEVALUE(E13))), AND(ISNUMBER(E13), LEFT(CELL("format", E13))="D"))</formula1>
    </dataValidation>
  </dataValidations>
  <printOptions horizontalCentered="1"/>
  <pageMargins left="0.39370078740157499" right="0.196850393700787" top="0.196850393700787" bottom="0.196850393700787" header="0" footer="0"/>
  <pageSetup paperSize="9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ErrorMessage="1">
          <x14:formula1>
            <xm:f>Sheet1!$E$2:$E$8</xm:f>
          </x14:formula1>
          <xm:sqref>H13:H82</xm:sqref>
        </x14:dataValidation>
        <x14:dataValidation type="list" allowBlank="1" showErrorMessage="1">
          <x14:formula1>
            <xm:f>Sheet1!$E$2:$E$6</xm:f>
          </x14:formula1>
          <xm:sqref>K13:K82</xm:sqref>
        </x14:dataValidation>
        <x14:dataValidation type="list" allowBlank="1" showErrorMessage="1">
          <x14:formula1>
            <xm:f>Sheet1!$A$2:$A$17</xm:f>
          </x14:formula1>
          <xm:sqref>D6</xm:sqref>
        </x14:dataValidation>
        <x14:dataValidation type="list" allowBlank="1" showErrorMessage="1">
          <x14:formula1>
            <xm:f>Sheet1!$B$2:$B$3</xm:f>
          </x14:formula1>
          <xm:sqref>J6:L6</xm:sqref>
        </x14:dataValidation>
        <x14:dataValidation type="list" allowBlank="1" showErrorMessage="1">
          <x14:formula1>
            <xm:f>Sheet1!$C$2:$C$9</xm:f>
          </x14:formula1>
          <xm:sqref>G13:G82</xm:sqref>
        </x14:dataValidation>
        <x14:dataValidation type="list" allowBlank="1" showErrorMessage="1">
          <x14:formula1>
            <xm:f>Sheet1!$I$2:$I$4</xm:f>
          </x14:formula1>
          <xm:sqref>N13:P82</xm:sqref>
        </x14:dataValidation>
        <x14:dataValidation type="list" allowBlank="1" showErrorMessage="1">
          <x14:formula1>
            <xm:f>Sheet1!$H$2:$H$4</xm:f>
          </x14:formula1>
          <xm:sqref>J13:J82 M13:M82</xm:sqref>
        </x14:dataValidation>
        <x14:dataValidation type="list" allowBlank="1" showErrorMessage="1">
          <x14:formula1>
            <xm:f>Sheet1!$J$2:$J$3</xm:f>
          </x14:formula1>
          <xm:sqref>F13:F82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26"/>
  <sheetViews>
    <sheetView showGridLines="0" workbookViewId="0">
      <selection sqref="A1:K1"/>
    </sheetView>
  </sheetViews>
  <sheetFormatPr defaultColWidth="12.5703125" defaultRowHeight="15" customHeight="1"/>
  <cols>
    <col min="1" max="1" width="11.28515625" customWidth="1"/>
    <col min="2" max="2" width="9.7109375" customWidth="1"/>
    <col min="3" max="3" width="17.140625" customWidth="1"/>
    <col min="4" max="4" width="30" customWidth="1"/>
    <col min="5" max="5" width="20.5703125" customWidth="1"/>
    <col min="6" max="6" width="12.7109375" customWidth="1"/>
    <col min="7" max="7" width="13" customWidth="1"/>
    <col min="8" max="10" width="9.7109375" customWidth="1"/>
    <col min="11" max="11" width="11.28515625" customWidth="1"/>
    <col min="12" max="23" width="10.7109375" hidden="1" customWidth="1"/>
  </cols>
  <sheetData>
    <row r="1" spans="1:23" ht="21.75" customHeight="1">
      <c r="A1" s="139" t="s">
        <v>31</v>
      </c>
      <c r="B1" s="109"/>
      <c r="C1" s="109"/>
      <c r="D1" s="109"/>
      <c r="E1" s="109"/>
      <c r="F1" s="109"/>
      <c r="G1" s="109"/>
      <c r="H1" s="109"/>
      <c r="I1" s="109"/>
      <c r="J1" s="109"/>
      <c r="K1" s="11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18.75" customHeight="1">
      <c r="A2" s="140" t="s">
        <v>32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8.75" customHeight="1">
      <c r="A3" s="141" t="s">
        <v>33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5.2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7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3" ht="24" customHeight="1">
      <c r="A5" s="46"/>
      <c r="B5" s="46"/>
      <c r="C5" s="46"/>
      <c r="D5" s="48" t="s">
        <v>6</v>
      </c>
      <c r="E5" s="49">
        <f>COMPLETAR!D6</f>
        <v>0</v>
      </c>
      <c r="F5" s="142" t="s">
        <v>34</v>
      </c>
      <c r="G5" s="114"/>
      <c r="H5" s="46"/>
      <c r="I5" s="46"/>
      <c r="J5" s="46"/>
      <c r="K5" s="5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3" ht="24" customHeight="1">
      <c r="A6" s="46"/>
      <c r="B6" s="46"/>
      <c r="C6" s="46"/>
      <c r="D6" s="48" t="s">
        <v>35</v>
      </c>
      <c r="E6" s="51">
        <f>G17</f>
        <v>0</v>
      </c>
      <c r="F6" s="119"/>
      <c r="G6" s="143"/>
      <c r="H6" s="46"/>
      <c r="I6" s="46"/>
      <c r="J6" s="46"/>
      <c r="K6" s="52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4.5" customHeight="1">
      <c r="A7" s="46"/>
      <c r="B7" s="46"/>
      <c r="C7" s="46"/>
      <c r="D7" s="48"/>
      <c r="E7" s="53"/>
      <c r="F7" s="54"/>
      <c r="G7" s="55"/>
      <c r="H7" s="46"/>
      <c r="I7" s="46"/>
      <c r="J7" s="46"/>
      <c r="K7" s="52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ht="12.75" customHeight="1">
      <c r="A8" s="56"/>
      <c r="B8" s="57"/>
      <c r="C8" s="46"/>
      <c r="D8" s="58"/>
      <c r="E8" s="59"/>
      <c r="F8" s="60"/>
      <c r="G8" s="61"/>
      <c r="H8" s="52"/>
      <c r="I8" s="62"/>
      <c r="J8" s="62"/>
      <c r="K8" s="52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3" ht="12.75" customHeight="1">
      <c r="A9" s="63"/>
      <c r="B9" s="64"/>
      <c r="C9" s="22"/>
      <c r="D9" s="65"/>
      <c r="E9" s="66"/>
      <c r="F9" s="67"/>
      <c r="G9" s="68"/>
      <c r="H9" s="69"/>
      <c r="I9" s="70"/>
      <c r="J9" s="70"/>
      <c r="K9" s="69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3" ht="12.75" customHeight="1">
      <c r="A10" s="71"/>
      <c r="B10" s="64"/>
      <c r="C10" s="22"/>
      <c r="D10" s="72" t="s">
        <v>36</v>
      </c>
      <c r="E10" s="144"/>
      <c r="F10" s="146" t="s">
        <v>37</v>
      </c>
      <c r="G10" s="147"/>
      <c r="H10" s="22"/>
      <c r="I10" s="70"/>
      <c r="J10" s="70"/>
      <c r="K10" s="22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1:23" ht="12.75" customHeight="1">
      <c r="A11" s="71"/>
      <c r="B11" s="64"/>
      <c r="C11" s="22"/>
      <c r="D11" s="22"/>
      <c r="E11" s="145"/>
      <c r="F11" s="73" t="s">
        <v>38</v>
      </c>
      <c r="G11" s="74" t="s">
        <v>39</v>
      </c>
      <c r="H11" s="22"/>
      <c r="I11" s="70"/>
      <c r="J11" s="70"/>
      <c r="K11" s="22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spans="1:23" ht="12.75" customHeight="1">
      <c r="A12" s="71"/>
      <c r="B12" s="64"/>
      <c r="C12" s="22"/>
      <c r="D12" s="75" t="s">
        <v>40</v>
      </c>
      <c r="E12" s="76">
        <f>COMPLETAR!Q83/F12</f>
        <v>0</v>
      </c>
      <c r="F12" s="77">
        <v>18000</v>
      </c>
      <c r="G12" s="78">
        <f t="shared" ref="G12:G14" si="0">E12*F12</f>
        <v>0</v>
      </c>
      <c r="H12" s="79"/>
      <c r="I12" s="22"/>
      <c r="J12" s="22"/>
      <c r="K12" s="69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3" ht="12.75" customHeight="1">
      <c r="A13" s="71"/>
      <c r="B13" s="64"/>
      <c r="C13" s="22"/>
      <c r="D13" s="80" t="s">
        <v>41</v>
      </c>
      <c r="E13" s="81">
        <f>COMPLETAR!R83/F13</f>
        <v>0</v>
      </c>
      <c r="F13" s="77">
        <v>8500</v>
      </c>
      <c r="G13" s="78">
        <f t="shared" si="0"/>
        <v>0</v>
      </c>
      <c r="H13" s="69"/>
      <c r="I13" s="70"/>
      <c r="J13" s="70"/>
      <c r="K13" s="69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spans="1:23" ht="12.75" customHeight="1">
      <c r="A14" s="71"/>
      <c r="B14" s="64"/>
      <c r="C14" s="22"/>
      <c r="D14" s="80" t="s">
        <v>14</v>
      </c>
      <c r="E14" s="81">
        <f>COMPLETAR!S83/F14</f>
        <v>0</v>
      </c>
      <c r="F14" s="77">
        <v>20000</v>
      </c>
      <c r="G14" s="78">
        <f t="shared" si="0"/>
        <v>0</v>
      </c>
      <c r="H14" s="69"/>
      <c r="I14" s="70"/>
      <c r="J14" s="70"/>
      <c r="K14" s="6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r="15" spans="1:23" ht="12.75" customHeight="1">
      <c r="A15" s="71"/>
      <c r="B15" s="64"/>
      <c r="C15" s="22"/>
      <c r="D15" s="65"/>
      <c r="E15" s="148" t="s">
        <v>42</v>
      </c>
      <c r="F15" s="147"/>
      <c r="G15" s="82">
        <f>SUM(G12:G14)</f>
        <v>0</v>
      </c>
      <c r="H15" s="69"/>
      <c r="I15" s="70"/>
      <c r="J15" s="70"/>
      <c r="K15" s="6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r="16" spans="1:23" ht="12.75" customHeight="1">
      <c r="A16" s="71"/>
      <c r="B16" s="64"/>
      <c r="C16" s="22"/>
      <c r="D16" s="83" t="s">
        <v>12</v>
      </c>
      <c r="E16" s="84" t="s">
        <v>43</v>
      </c>
      <c r="F16" s="85" t="s">
        <v>44</v>
      </c>
      <c r="G16" s="78">
        <f>COMPLETAR!T83</f>
        <v>0</v>
      </c>
      <c r="H16" s="69"/>
      <c r="I16" s="70"/>
      <c r="J16" s="70"/>
      <c r="K16" s="6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spans="1:23" ht="12.75">
      <c r="A17" s="71"/>
      <c r="B17" s="64"/>
      <c r="C17" s="22"/>
      <c r="D17" s="65"/>
      <c r="E17" s="148" t="s">
        <v>30</v>
      </c>
      <c r="F17" s="147"/>
      <c r="G17" s="82">
        <f>G15+G16</f>
        <v>0</v>
      </c>
      <c r="H17" s="69"/>
      <c r="I17" s="70"/>
      <c r="J17" s="70"/>
      <c r="K17" s="6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1:23" ht="12.75" customHeight="1">
      <c r="A18" s="71"/>
      <c r="B18" s="64"/>
      <c r="C18" s="22"/>
      <c r="D18" s="22"/>
      <c r="E18" s="22"/>
      <c r="F18" s="22"/>
      <c r="G18" s="22"/>
      <c r="H18" s="22"/>
      <c r="I18" s="22"/>
      <c r="J18" s="22"/>
      <c r="K18" s="22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1:23" ht="12.75" customHeight="1">
      <c r="A19" s="71"/>
      <c r="B19" s="64"/>
      <c r="C19" s="22"/>
      <c r="D19" s="22"/>
      <c r="E19" s="75" t="s">
        <v>45</v>
      </c>
      <c r="F19" s="75" t="s">
        <v>46</v>
      </c>
      <c r="G19" s="75" t="s">
        <v>22</v>
      </c>
      <c r="H19" s="22"/>
      <c r="I19" s="22"/>
      <c r="J19" s="22"/>
      <c r="K19" s="22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r="20" spans="1:23" ht="12.75" customHeight="1">
      <c r="A20" s="71"/>
      <c r="B20" s="64"/>
      <c r="C20" s="22"/>
      <c r="D20" s="22"/>
      <c r="E20" s="75" t="str">
        <f>Sheet1!E3</f>
        <v>3º Kyu</v>
      </c>
      <c r="F20" s="86">
        <f>COUNTIF(COMPLETAR!H$13:H$82,Sheet1!E3)</f>
        <v>0</v>
      </c>
      <c r="G20" s="86">
        <f>COUNTIF(COMPLETAR!K$13:K$82,Sheet1!E3)</f>
        <v>0</v>
      </c>
      <c r="H20" s="22"/>
      <c r="I20" s="22"/>
      <c r="J20" s="22"/>
      <c r="K20" s="22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23" ht="12.75" customHeight="1">
      <c r="A21" s="71"/>
      <c r="B21" s="64"/>
      <c r="C21" s="22"/>
      <c r="D21" s="22"/>
      <c r="E21" s="75" t="str">
        <f>Sheet1!E4</f>
        <v>2º Kyu</v>
      </c>
      <c r="F21" s="86">
        <f>COUNTIF(COMPLETAR!H$13:H$82,Sheet1!E4)</f>
        <v>0</v>
      </c>
      <c r="G21" s="86">
        <f>COUNTIF(COMPLETAR!K$13:K$82,Sheet1!E4)</f>
        <v>0</v>
      </c>
      <c r="H21" s="22"/>
      <c r="I21" s="22"/>
      <c r="J21" s="22"/>
      <c r="K21" s="22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</row>
    <row r="22" spans="1:23" ht="12.75" customHeight="1">
      <c r="A22" s="71"/>
      <c r="B22" s="64"/>
      <c r="C22" s="22"/>
      <c r="D22" s="22"/>
      <c r="E22" s="75" t="str">
        <f>Sheet1!E5</f>
        <v>1º Kyu</v>
      </c>
      <c r="F22" s="86">
        <f>COUNTIF(COMPLETAR!H$13:H$82,Sheet1!E5)</f>
        <v>0</v>
      </c>
      <c r="G22" s="86">
        <f>COUNTIF(COMPLETAR!K$13:K$82,Sheet1!E5)</f>
        <v>0</v>
      </c>
      <c r="H22" s="22"/>
      <c r="I22" s="22"/>
      <c r="J22" s="22"/>
      <c r="K22" s="22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</row>
    <row r="23" spans="1:23" ht="12.75" customHeight="1">
      <c r="A23" s="71"/>
      <c r="B23" s="64"/>
      <c r="C23" s="22"/>
      <c r="D23" s="22"/>
      <c r="E23" s="75" t="str">
        <f>Sheet1!E6</f>
        <v>1º Dan</v>
      </c>
      <c r="F23" s="86">
        <f>COUNTIF(COMPLETAR!H$13:H$82,Sheet1!E6)</f>
        <v>0</v>
      </c>
      <c r="G23" s="86" t="s">
        <v>47</v>
      </c>
      <c r="H23" s="22"/>
      <c r="I23" s="22"/>
      <c r="J23" s="22"/>
      <c r="K23" s="22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ht="12.75" customHeight="1">
      <c r="A24" s="71"/>
      <c r="B24" s="64"/>
      <c r="C24" s="22"/>
      <c r="D24" s="22"/>
      <c r="E24" s="75" t="str">
        <f>Sheet1!E7</f>
        <v>2º Dan</v>
      </c>
      <c r="F24" s="86">
        <f>COUNTIF(COMPLETAR!H$13:H$82,Sheet1!E7)</f>
        <v>0</v>
      </c>
      <c r="G24" s="86" t="s">
        <v>47</v>
      </c>
      <c r="H24" s="22"/>
      <c r="I24" s="22"/>
      <c r="J24" s="22"/>
      <c r="K24" s="22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1:23" ht="12.75" customHeight="1">
      <c r="A25" s="22"/>
      <c r="B25" s="22"/>
      <c r="C25" s="22"/>
      <c r="D25" s="22"/>
      <c r="E25" s="75" t="str">
        <f>Sheet1!E8</f>
        <v>3º Dan</v>
      </c>
      <c r="F25" s="86">
        <f>COUNTIF(COMPLETAR!H$13:H$82,Sheet1!E8)</f>
        <v>0</v>
      </c>
      <c r="G25" s="86" t="s">
        <v>47</v>
      </c>
      <c r="H25" s="22"/>
      <c r="I25" s="22"/>
      <c r="J25" s="22"/>
      <c r="K25" s="22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3" ht="12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1:23" ht="12.75" customHeight="1">
      <c r="A27" s="22"/>
      <c r="B27" s="22"/>
      <c r="C27" s="22"/>
      <c r="D27" s="22"/>
      <c r="E27" s="75" t="s">
        <v>48</v>
      </c>
      <c r="F27" s="75" t="s">
        <v>49</v>
      </c>
      <c r="G27" s="75" t="s">
        <v>50</v>
      </c>
      <c r="H27" s="22"/>
      <c r="I27" s="22"/>
      <c r="J27" s="22"/>
      <c r="K27" s="22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1:23" ht="12.75" customHeight="1">
      <c r="A28" s="22"/>
      <c r="B28" s="22"/>
      <c r="C28" s="22"/>
      <c r="D28" s="22"/>
      <c r="E28" s="75" t="str">
        <f>Sheet1!I3</f>
        <v>Común</v>
      </c>
      <c r="F28" s="86">
        <f>COUNTIF(COMPLETAR!N$13:N$82,Sheet1!I3)</f>
        <v>0</v>
      </c>
      <c r="G28" s="86">
        <f>COUNTIF(COMPLETAR!O$13:O$82,Sheet1!I3)</f>
        <v>0</v>
      </c>
      <c r="H28" s="22"/>
      <c r="I28" s="22"/>
      <c r="J28" s="22"/>
      <c r="K28" s="22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1:23" ht="12.75" customHeight="1">
      <c r="A29" s="22"/>
      <c r="B29" s="22"/>
      <c r="C29" s="22"/>
      <c r="D29" s="22"/>
      <c r="E29" s="75" t="str">
        <f>Sheet1!I4</f>
        <v>Vegetariano</v>
      </c>
      <c r="F29" s="86">
        <f>COUNTIF(COMPLETAR!N$13:N$82,Sheet1!I4)</f>
        <v>0</v>
      </c>
      <c r="G29" s="86">
        <f>COUNTIF(COMPLETAR!O$13:O$82,Sheet1!I4)</f>
        <v>0</v>
      </c>
      <c r="H29" s="22"/>
      <c r="I29" s="22"/>
      <c r="J29" s="22"/>
      <c r="K29" s="22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1:23" ht="12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r="31" spans="1:23" ht="12.75" customHeight="1">
      <c r="A31" s="22"/>
      <c r="B31" s="22"/>
      <c r="C31" s="22"/>
      <c r="D31" s="22"/>
      <c r="E31" s="75" t="s">
        <v>51</v>
      </c>
      <c r="F31" s="87">
        <f>COMPLETAR!P83</f>
        <v>0</v>
      </c>
      <c r="G31" s="22"/>
      <c r="H31" s="22"/>
      <c r="I31" s="22"/>
      <c r="J31" s="22"/>
      <c r="K31" s="22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3" ht="12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r="33" spans="1:23" ht="12.75" customHeight="1">
      <c r="A33" s="22"/>
      <c r="B33" s="22"/>
      <c r="C33" s="22"/>
      <c r="D33" s="22"/>
      <c r="E33" s="75" t="s">
        <v>52</v>
      </c>
      <c r="F33" s="75" t="s">
        <v>46</v>
      </c>
      <c r="G33" s="22"/>
      <c r="H33" s="22"/>
      <c r="I33" s="22"/>
      <c r="J33" s="22"/>
      <c r="K33" s="22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 ht="12.75" customHeight="1">
      <c r="A34" s="22"/>
      <c r="B34" s="22"/>
      <c r="C34" s="22"/>
      <c r="D34" s="22"/>
      <c r="E34" s="75" t="str">
        <f>Sheet1!D3</f>
        <v>Equipo Masculino</v>
      </c>
      <c r="F34" s="86">
        <f>COMPLETAR!J6</f>
        <v>0</v>
      </c>
      <c r="G34" s="22"/>
      <c r="H34" s="22"/>
      <c r="I34" s="22"/>
      <c r="J34" s="22"/>
      <c r="K34" s="22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 ht="12.75" customHeight="1">
      <c r="A35" s="22"/>
      <c r="B35" s="22"/>
      <c r="C35" s="22"/>
      <c r="D35" s="22"/>
      <c r="E35" s="75" t="str">
        <f>Sheet1!D4</f>
        <v>Equipo Femenino</v>
      </c>
      <c r="F35" s="86">
        <f>COMPLETAR!K6</f>
        <v>0</v>
      </c>
      <c r="G35" s="22"/>
      <c r="H35" s="22"/>
      <c r="I35" s="22"/>
      <c r="J35" s="22"/>
      <c r="K35" s="22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23" ht="12.75" customHeight="1">
      <c r="A36" s="22"/>
      <c r="B36" s="22"/>
      <c r="C36" s="22"/>
      <c r="D36" s="22"/>
      <c r="E36" s="75" t="str">
        <f>Sheet1!D5</f>
        <v>Equipo Junior</v>
      </c>
      <c r="F36" s="86">
        <f>COMPLETAR!L6</f>
        <v>0</v>
      </c>
      <c r="G36" s="22"/>
      <c r="H36" s="22"/>
      <c r="I36" s="22"/>
      <c r="J36" s="22"/>
      <c r="K36" s="22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 ht="12.75" customHeight="1">
      <c r="A37" s="22"/>
      <c r="B37" s="22"/>
      <c r="C37" s="22"/>
      <c r="D37" s="22"/>
      <c r="E37" s="75" t="str">
        <f>Sheet1!C3</f>
        <v>Femenino Kyu</v>
      </c>
      <c r="F37" s="86">
        <f>COUNTIF(COMPLETAR!G$13:G$82,Sheet1!C3)</f>
        <v>0</v>
      </c>
      <c r="G37" s="22"/>
      <c r="H37" s="22"/>
      <c r="I37" s="22"/>
      <c r="J37" s="22"/>
      <c r="K37" s="22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 ht="12.75" customHeight="1">
      <c r="A38" s="22"/>
      <c r="B38" s="22"/>
      <c r="C38" s="22"/>
      <c r="D38" s="22"/>
      <c r="E38" s="75" t="str">
        <f>Sheet1!C4</f>
        <v>Femenino Dan</v>
      </c>
      <c r="F38" s="86">
        <f>COUNTIF(COMPLETAR!G$13:G$82,Sheet1!C4)</f>
        <v>0</v>
      </c>
      <c r="G38" s="22"/>
      <c r="H38" s="22"/>
      <c r="I38" s="22"/>
      <c r="J38" s="22"/>
      <c r="K38" s="22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23" ht="12.75" customHeight="1">
      <c r="A39" s="22"/>
      <c r="B39" s="22"/>
      <c r="C39" s="22"/>
      <c r="D39" s="22"/>
      <c r="E39" s="75" t="str">
        <f>Sheet1!C5</f>
        <v>Masculino Kyu</v>
      </c>
      <c r="F39" s="86">
        <f>COUNTIF(COMPLETAR!G$13:G$82,Sheet1!C5)</f>
        <v>0</v>
      </c>
      <c r="G39" s="22"/>
      <c r="H39" s="22"/>
      <c r="I39" s="22"/>
      <c r="J39" s="22"/>
      <c r="K39" s="22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3" ht="12.75" customHeight="1">
      <c r="A40" s="22"/>
      <c r="B40" s="22"/>
      <c r="C40" s="22"/>
      <c r="D40" s="22"/>
      <c r="E40" s="75" t="str">
        <f>Sheet1!C6</f>
        <v>Masculino 1-2 Dan</v>
      </c>
      <c r="F40" s="86">
        <f>COUNTIF(COMPLETAR!G$13:G$82,Sheet1!C6)</f>
        <v>0</v>
      </c>
      <c r="G40" s="22"/>
      <c r="H40" s="22"/>
      <c r="I40" s="22"/>
      <c r="J40" s="22"/>
      <c r="K40" s="22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1:23" ht="12.75" customHeight="1">
      <c r="A41" s="22"/>
      <c r="B41" s="22"/>
      <c r="C41" s="22"/>
      <c r="D41" s="22"/>
      <c r="E41" s="75" t="str">
        <f>Sheet1!C7</f>
        <v>Masculino 3 Dan o +</v>
      </c>
      <c r="F41" s="86">
        <f>COUNTIF(COMPLETAR!G$13:G$82,Sheet1!C7)</f>
        <v>0</v>
      </c>
      <c r="G41" s="22"/>
      <c r="H41" s="22"/>
      <c r="I41" s="22"/>
      <c r="J41" s="22"/>
      <c r="K41" s="22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r="42" spans="1:23" ht="12.75" customHeight="1">
      <c r="A42" s="22"/>
      <c r="B42" s="22"/>
      <c r="C42" s="22"/>
      <c r="D42" s="22"/>
      <c r="E42" s="75" t="str">
        <f>Sheet1!C8</f>
        <v>Junior</v>
      </c>
      <c r="F42" s="86">
        <f>COUNTIF(COMPLETAR!G$13:G$82,Sheet1!C8)</f>
        <v>0</v>
      </c>
      <c r="G42" s="22"/>
      <c r="H42" s="22"/>
      <c r="I42" s="22"/>
      <c r="J42" s="22"/>
      <c r="K42" s="22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pans="1:23" ht="12.75" customHeight="1">
      <c r="A43" s="22"/>
      <c r="B43" s="22"/>
      <c r="C43" s="22"/>
      <c r="D43" s="22"/>
      <c r="E43" s="75" t="str">
        <f>Sheet1!C9</f>
        <v>Master</v>
      </c>
      <c r="F43" s="86">
        <f>COUNTIF(COMPLETAR!G$13:G$82,Sheet1!C9)</f>
        <v>0</v>
      </c>
      <c r="G43" s="22"/>
      <c r="H43" s="22"/>
      <c r="I43" s="22"/>
      <c r="J43" s="22"/>
      <c r="K43" s="22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 ht="12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3" ht="12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</row>
    <row r="46" spans="1:23" ht="12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 ht="12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</row>
    <row r="48" spans="1:23" ht="12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</row>
    <row r="49" spans="1:23" ht="12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</row>
    <row r="50" spans="1:23" ht="12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</row>
    <row r="51" spans="1:23" ht="12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</row>
    <row r="52" spans="1:23" ht="12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</row>
    <row r="53" spans="1:23" ht="12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</row>
    <row r="54" spans="1:23" ht="12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</row>
    <row r="55" spans="1:23" ht="12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</row>
    <row r="56" spans="1:23" ht="12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</row>
    <row r="57" spans="1:23" ht="12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</row>
    <row r="58" spans="1:23" ht="12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</row>
    <row r="59" spans="1:23" ht="12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</row>
    <row r="60" spans="1:23" ht="12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</row>
    <row r="61" spans="1:23" ht="12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</row>
    <row r="62" spans="1:23" ht="12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</row>
    <row r="63" spans="1:23" ht="12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</row>
    <row r="64" spans="1:23" ht="12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</row>
    <row r="65" spans="1:23" ht="12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</row>
    <row r="66" spans="1:23" ht="12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</row>
    <row r="67" spans="1:23" ht="12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</row>
    <row r="68" spans="1:23" ht="12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</row>
    <row r="69" spans="1:23" ht="12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</row>
    <row r="70" spans="1:23" ht="12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</row>
    <row r="71" spans="1:23" ht="12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</row>
    <row r="72" spans="1:23" ht="12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</row>
    <row r="73" spans="1:23" ht="12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</row>
    <row r="74" spans="1:23" ht="12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</row>
    <row r="75" spans="1:23" ht="12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</row>
    <row r="76" spans="1:23" ht="12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</row>
    <row r="77" spans="1:23" ht="12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</row>
    <row r="78" spans="1:23" ht="12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</row>
    <row r="79" spans="1:23" ht="12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</row>
    <row r="80" spans="1:23" ht="12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</row>
    <row r="81" spans="1:23" ht="12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</row>
    <row r="82" spans="1:23" ht="12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</row>
    <row r="83" spans="1:23" ht="12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</row>
    <row r="84" spans="1:23" ht="12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</row>
    <row r="85" spans="1:23" ht="12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</row>
    <row r="86" spans="1:23" ht="12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</row>
    <row r="87" spans="1:23" ht="12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</row>
    <row r="88" spans="1:23" ht="12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</row>
    <row r="89" spans="1:23" ht="12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</row>
    <row r="90" spans="1:23" ht="12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</row>
    <row r="91" spans="1:23" ht="12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</row>
    <row r="92" spans="1:23" ht="12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</row>
    <row r="93" spans="1:23" ht="12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</row>
    <row r="94" spans="1:23" ht="12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</row>
    <row r="95" spans="1:23" ht="12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</row>
    <row r="96" spans="1:23" ht="12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</row>
    <row r="97" spans="1:23" ht="12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</row>
    <row r="98" spans="1:23" ht="12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</row>
    <row r="99" spans="1:23" ht="12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</row>
    <row r="100" spans="1:23" ht="12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</row>
    <row r="101" spans="1:23" ht="12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</row>
    <row r="102" spans="1:23" ht="12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</row>
    <row r="103" spans="1:23" ht="12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</row>
    <row r="104" spans="1:23" ht="12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</row>
    <row r="105" spans="1:23" ht="12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</row>
    <row r="106" spans="1:23" ht="12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</row>
    <row r="107" spans="1:23" ht="12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</row>
    <row r="108" spans="1:23" ht="12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</row>
    <row r="109" spans="1:23" ht="12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</row>
    <row r="110" spans="1:23" ht="12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</row>
    <row r="111" spans="1:23" ht="12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</row>
    <row r="112" spans="1:23" ht="12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</row>
    <row r="113" spans="1:23" ht="12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</row>
    <row r="114" spans="1:23" ht="12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</row>
    <row r="115" spans="1:23" ht="12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</row>
    <row r="116" spans="1:23" ht="12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</row>
    <row r="117" spans="1:23" ht="12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</row>
    <row r="118" spans="1:23" ht="12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</row>
    <row r="119" spans="1:23" ht="12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</row>
    <row r="120" spans="1:23" ht="12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</row>
    <row r="121" spans="1:23" ht="12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</row>
    <row r="122" spans="1:23" ht="12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</row>
    <row r="123" spans="1:23" ht="12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</row>
    <row r="124" spans="1:23" ht="12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</row>
    <row r="125" spans="1:23" ht="12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</row>
    <row r="126" spans="1:23" ht="12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</row>
    <row r="127" spans="1:23" ht="12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</row>
    <row r="128" spans="1:23" ht="12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</row>
    <row r="129" spans="1:23" ht="12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</row>
    <row r="130" spans="1:23" ht="12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</row>
    <row r="131" spans="1:23" ht="12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</row>
    <row r="132" spans="1:23" ht="12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</row>
    <row r="133" spans="1:23" ht="12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</row>
    <row r="134" spans="1:23" ht="12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</row>
    <row r="135" spans="1:23" ht="12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</row>
    <row r="136" spans="1:23" ht="12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</row>
    <row r="137" spans="1:23" ht="12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</row>
    <row r="138" spans="1:23" ht="12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</row>
    <row r="139" spans="1:23" ht="12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</row>
    <row r="140" spans="1:23" ht="12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</row>
    <row r="141" spans="1:23" ht="12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</row>
    <row r="142" spans="1:23" ht="12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</row>
    <row r="143" spans="1:23" ht="12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</row>
    <row r="144" spans="1:23" ht="12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</row>
    <row r="145" spans="1:23" ht="12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</row>
    <row r="146" spans="1:23" ht="12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</row>
    <row r="147" spans="1:23" ht="12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</row>
    <row r="148" spans="1:23" ht="12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</row>
    <row r="149" spans="1:23" ht="12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</row>
    <row r="150" spans="1:23" ht="12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</row>
    <row r="151" spans="1:23" ht="15.75" customHeight="1"/>
    <row r="152" spans="1:23" ht="15.75" customHeight="1"/>
    <row r="153" spans="1:23" ht="15.75" customHeight="1"/>
    <row r="154" spans="1:23" ht="15.75" customHeight="1"/>
    <row r="155" spans="1:23" ht="15.75" customHeight="1"/>
    <row r="156" spans="1:23" ht="15.75" customHeight="1"/>
    <row r="157" spans="1:23" ht="15.75" customHeight="1"/>
    <row r="158" spans="1:23" ht="15.75" customHeight="1"/>
    <row r="159" spans="1:23" ht="15.75" customHeight="1"/>
    <row r="160" spans="1:23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</sheetData>
  <sheetProtection password="BF03" sheet="1" objects="1" scenarios="1"/>
  <mergeCells count="8">
    <mergeCell ref="E15:F15"/>
    <mergeCell ref="E17:F17"/>
    <mergeCell ref="A1:K1"/>
    <mergeCell ref="A2:K2"/>
    <mergeCell ref="A3:K3"/>
    <mergeCell ref="F5:G6"/>
    <mergeCell ref="E10:E11"/>
    <mergeCell ref="F10:G10"/>
  </mergeCells>
  <printOptions horizontalCentered="1"/>
  <pageMargins left="0.511811023622047" right="0.511811023622047" top="0.78740157480314998" bottom="0.78740157480314998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34"/>
  <sheetViews>
    <sheetView workbookViewId="0"/>
  </sheetViews>
  <sheetFormatPr defaultColWidth="12.5703125" defaultRowHeight="15" customHeight="1"/>
  <cols>
    <col min="1" max="1" width="13.42578125" customWidth="1"/>
    <col min="3" max="3" width="17.42578125" customWidth="1"/>
    <col min="4" max="4" width="15.140625" customWidth="1"/>
    <col min="5" max="5" width="14.140625" customWidth="1"/>
    <col min="9" max="9" width="15.140625" customWidth="1"/>
  </cols>
  <sheetData>
    <row r="1" spans="1:29">
      <c r="A1" s="88" t="s">
        <v>53</v>
      </c>
      <c r="B1" s="89"/>
      <c r="C1" s="90" t="s">
        <v>54</v>
      </c>
      <c r="D1" s="90" t="s">
        <v>55</v>
      </c>
      <c r="E1" s="91" t="s">
        <v>56</v>
      </c>
      <c r="F1" s="91" t="s">
        <v>57</v>
      </c>
      <c r="G1" s="91" t="s">
        <v>58</v>
      </c>
      <c r="H1" s="91" t="s">
        <v>28</v>
      </c>
      <c r="I1" s="90" t="s">
        <v>59</v>
      </c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</row>
    <row r="2" spans="1:29">
      <c r="A2" s="64" t="s">
        <v>60</v>
      </c>
      <c r="B2" s="93" t="s">
        <v>61</v>
      </c>
      <c r="C2" s="93" t="s">
        <v>62</v>
      </c>
      <c r="D2" s="93" t="s">
        <v>62</v>
      </c>
      <c r="E2" s="93" t="s">
        <v>62</v>
      </c>
      <c r="F2" s="94">
        <v>0</v>
      </c>
      <c r="G2" s="94">
        <v>0</v>
      </c>
      <c r="H2" s="93" t="s">
        <v>63</v>
      </c>
      <c r="I2" s="93" t="s">
        <v>64</v>
      </c>
      <c r="J2" s="95" t="s">
        <v>65</v>
      </c>
      <c r="L2" s="20"/>
    </row>
    <row r="3" spans="1:29">
      <c r="A3" s="64" t="s">
        <v>66</v>
      </c>
      <c r="B3" s="93" t="s">
        <v>64</v>
      </c>
      <c r="C3" s="93" t="s">
        <v>67</v>
      </c>
      <c r="D3" s="96" t="s">
        <v>68</v>
      </c>
      <c r="E3" s="93" t="s">
        <v>69</v>
      </c>
      <c r="F3" s="94">
        <v>6000</v>
      </c>
      <c r="G3" s="94">
        <v>7500</v>
      </c>
      <c r="H3" s="93" t="s">
        <v>70</v>
      </c>
      <c r="I3" s="93" t="s">
        <v>71</v>
      </c>
      <c r="J3" s="95" t="s">
        <v>72</v>
      </c>
    </row>
    <row r="4" spans="1:29">
      <c r="A4" s="97" t="s">
        <v>73</v>
      </c>
      <c r="B4" s="20"/>
      <c r="C4" s="93" t="s">
        <v>74</v>
      </c>
      <c r="D4" s="96" t="s">
        <v>75</v>
      </c>
      <c r="E4" s="93" t="s">
        <v>76</v>
      </c>
      <c r="F4" s="94">
        <v>8000</v>
      </c>
      <c r="G4" s="94">
        <v>11500</v>
      </c>
      <c r="H4" s="93" t="s">
        <v>77</v>
      </c>
      <c r="I4" s="93" t="s">
        <v>78</v>
      </c>
    </row>
    <row r="5" spans="1:29">
      <c r="A5" s="64" t="s">
        <v>79</v>
      </c>
      <c r="B5" s="20"/>
      <c r="C5" s="93" t="s">
        <v>80</v>
      </c>
      <c r="D5" s="96" t="s">
        <v>81</v>
      </c>
      <c r="E5" s="93" t="s">
        <v>82</v>
      </c>
      <c r="F5" s="94">
        <v>13000</v>
      </c>
      <c r="G5" s="94">
        <v>15000</v>
      </c>
      <c r="H5" s="93"/>
    </row>
    <row r="6" spans="1:29">
      <c r="A6" s="64" t="s">
        <v>83</v>
      </c>
      <c r="B6" s="20"/>
      <c r="C6" s="93" t="s">
        <v>84</v>
      </c>
      <c r="D6" s="93"/>
      <c r="E6" s="93" t="s">
        <v>85</v>
      </c>
      <c r="F6" s="94">
        <v>18000</v>
      </c>
      <c r="G6" s="94">
        <v>22500</v>
      </c>
      <c r="H6" s="93"/>
    </row>
    <row r="7" spans="1:29">
      <c r="A7" s="64" t="s">
        <v>86</v>
      </c>
      <c r="B7" s="20"/>
      <c r="C7" s="96" t="s">
        <v>87</v>
      </c>
      <c r="D7" s="93"/>
      <c r="E7" s="93" t="s">
        <v>88</v>
      </c>
      <c r="F7" s="94">
        <v>27500</v>
      </c>
      <c r="G7" s="94">
        <v>34000</v>
      </c>
      <c r="H7" s="93"/>
      <c r="I7" s="93"/>
    </row>
    <row r="8" spans="1:29">
      <c r="A8" s="64" t="s">
        <v>89</v>
      </c>
      <c r="B8" s="20"/>
      <c r="C8" s="20" t="s">
        <v>90</v>
      </c>
      <c r="D8" s="93"/>
      <c r="E8" s="93" t="s">
        <v>91</v>
      </c>
      <c r="F8" s="94">
        <v>43000</v>
      </c>
      <c r="G8" s="94">
        <v>48000</v>
      </c>
      <c r="H8" s="93"/>
      <c r="I8" s="93"/>
    </row>
    <row r="9" spans="1:29">
      <c r="A9" s="64" t="s">
        <v>92</v>
      </c>
      <c r="B9" s="20"/>
      <c r="C9" s="93" t="s">
        <v>93</v>
      </c>
      <c r="D9" s="93"/>
      <c r="F9" s="93"/>
      <c r="G9" s="93"/>
      <c r="H9" s="93"/>
    </row>
    <row r="10" spans="1:29">
      <c r="A10" s="64" t="s">
        <v>94</v>
      </c>
      <c r="B10" s="20"/>
      <c r="C10" s="93"/>
      <c r="D10" s="93"/>
      <c r="E10" s="93"/>
      <c r="F10" s="93"/>
      <c r="G10" s="93"/>
      <c r="H10" s="93"/>
      <c r="I10" s="93"/>
    </row>
    <row r="11" spans="1:29">
      <c r="A11" s="64" t="s">
        <v>95</v>
      </c>
      <c r="B11" s="20"/>
      <c r="D11" s="93"/>
      <c r="F11" s="98"/>
      <c r="H11" s="96"/>
      <c r="I11" s="96"/>
      <c r="J11" s="96"/>
      <c r="K11" s="96"/>
    </row>
    <row r="12" spans="1:29">
      <c r="A12" s="64" t="s">
        <v>96</v>
      </c>
      <c r="B12" s="20"/>
      <c r="D12" s="93"/>
      <c r="E12" s="99"/>
      <c r="F12" s="99"/>
      <c r="G12" s="93"/>
      <c r="H12" s="94"/>
      <c r="I12" s="94"/>
      <c r="J12" s="93"/>
      <c r="K12" s="100"/>
    </row>
    <row r="13" spans="1:29">
      <c r="A13" s="64" t="s">
        <v>97</v>
      </c>
      <c r="B13" s="20"/>
      <c r="D13" s="93"/>
      <c r="E13" s="101"/>
      <c r="F13" s="101"/>
      <c r="G13" s="93"/>
      <c r="H13" s="94"/>
      <c r="I13" s="94"/>
      <c r="J13" s="93"/>
      <c r="K13" s="100"/>
    </row>
    <row r="14" spans="1:29">
      <c r="A14" s="64" t="s">
        <v>98</v>
      </c>
      <c r="D14" s="93"/>
      <c r="E14" s="101"/>
      <c r="F14" s="101"/>
      <c r="G14" s="93"/>
      <c r="H14" s="94"/>
      <c r="I14" s="94"/>
      <c r="J14" s="93"/>
      <c r="K14" s="100"/>
      <c r="L14" s="100"/>
    </row>
    <row r="15" spans="1:29">
      <c r="A15" s="64" t="s">
        <v>99</v>
      </c>
      <c r="D15" s="93"/>
      <c r="E15" s="101"/>
      <c r="F15" s="101"/>
      <c r="G15" s="93"/>
      <c r="H15" s="94"/>
      <c r="I15" s="94"/>
      <c r="J15" s="93"/>
      <c r="K15" s="100"/>
      <c r="L15" s="100"/>
    </row>
    <row r="16" spans="1:29">
      <c r="A16" s="64" t="s">
        <v>100</v>
      </c>
      <c r="D16" s="93"/>
      <c r="H16" s="94"/>
      <c r="I16" s="94"/>
      <c r="J16" s="93"/>
      <c r="K16" s="100"/>
      <c r="L16" s="100"/>
    </row>
    <row r="17" spans="1:12">
      <c r="A17" s="64" t="s">
        <v>101</v>
      </c>
      <c r="D17" s="93"/>
      <c r="E17" s="91"/>
      <c r="F17" s="91"/>
      <c r="G17" s="91"/>
      <c r="H17" s="94"/>
      <c r="I17" s="94"/>
      <c r="J17" s="93"/>
      <c r="K17" s="100"/>
      <c r="L17" s="100"/>
    </row>
    <row r="18" spans="1:12">
      <c r="E18" s="93"/>
      <c r="F18" s="94"/>
      <c r="G18" s="94"/>
      <c r="H18" s="98"/>
      <c r="I18" s="100"/>
    </row>
    <row r="19" spans="1:12">
      <c r="E19" s="93"/>
      <c r="F19" s="94"/>
      <c r="G19" s="94"/>
      <c r="H19" s="102"/>
      <c r="I19" s="98"/>
    </row>
    <row r="20" spans="1:12">
      <c r="E20" s="93"/>
      <c r="F20" s="94"/>
      <c r="G20" s="94"/>
      <c r="H20" s="102"/>
      <c r="I20" s="98"/>
    </row>
    <row r="21" spans="1:12">
      <c r="E21" s="93"/>
      <c r="F21" s="94"/>
      <c r="G21" s="94"/>
      <c r="H21" s="102"/>
      <c r="I21" s="98"/>
    </row>
    <row r="22" spans="1:12">
      <c r="E22" s="93"/>
      <c r="F22" s="94"/>
      <c r="G22" s="94"/>
      <c r="H22" s="102"/>
      <c r="I22" s="98"/>
    </row>
    <row r="23" spans="1:12">
      <c r="E23" s="93"/>
      <c r="F23" s="94"/>
      <c r="G23" s="94"/>
      <c r="H23" s="102"/>
    </row>
    <row r="24" spans="1:12">
      <c r="G24" s="103"/>
      <c r="H24" s="102"/>
      <c r="I24" s="104"/>
    </row>
    <row r="25" spans="1:12">
      <c r="G25" s="103"/>
      <c r="H25" s="102"/>
      <c r="I25" s="104"/>
    </row>
    <row r="26" spans="1:12">
      <c r="G26" s="103"/>
      <c r="H26" s="105"/>
      <c r="I26" s="106"/>
      <c r="J26" s="105"/>
    </row>
    <row r="27" spans="1:12">
      <c r="G27" s="103"/>
      <c r="H27" s="102"/>
      <c r="I27" s="104"/>
    </row>
    <row r="28" spans="1:12">
      <c r="H28" s="102"/>
    </row>
    <row r="29" spans="1:12">
      <c r="J29" s="99"/>
    </row>
    <row r="30" spans="1:12">
      <c r="J30" s="99"/>
    </row>
    <row r="31" spans="1:12">
      <c r="J31" s="99"/>
    </row>
    <row r="32" spans="1:12">
      <c r="J32" s="99"/>
    </row>
    <row r="33" spans="10:10">
      <c r="J33" s="99"/>
    </row>
    <row r="34" spans="10:10">
      <c r="J34" s="99"/>
    </row>
  </sheetData>
  <sheetProtection password="BF03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COMPLETAR</vt:lpstr>
      <vt:lpstr>RESUMEN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Nikko Nikko</dc:creator>
  <cp:lastModifiedBy>Mati</cp:lastModifiedBy>
  <dcterms:created xsi:type="dcterms:W3CDTF">2020-02-13T21:07:00Z</dcterms:created>
  <dcterms:modified xsi:type="dcterms:W3CDTF">2024-07-31T01:50:43Z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E3B6D6F8FD764C608E623D39FEC5E53C</vt:lpwstr>
  </property>
  <property fmtid="{D5CDD505-2E9C-101B-9397-08002B2CF9AE}" pid="3" name="KSOProductBuildVer">
    <vt:lpwstr>1033-11.2.0.10308</vt:lpwstr>
  </property>
</Properties>
</file>