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420" windowWidth="28440" windowHeight="12450"/>
  </bookViews>
  <sheets>
    <sheet name="COMPLETAR" sheetId="1" r:id="rId1"/>
    <sheet name="RESUMEN" sheetId="2" r:id="rId2"/>
    <sheet name="Sheet1" sheetId="3" state="hidden" r:id="rId3"/>
  </sheets>
  <calcPr calcId="144525"/>
  <extLst>
    <ext uri="GoogleSheetsCustomDataVersion2">
      <go:sheetsCustomData xmlns:go="http://customooxmlschemas.google.com/" r:id="rId7" roundtripDataChecksum="mqw3zFLlt79lX91e7d9+sBDPW4lUBxhs+Bmv/qVG9Eo="/>
    </ext>
  </extLst>
</workbook>
</file>

<file path=xl/calcChain.xml><?xml version="1.0" encoding="utf-8"?>
<calcChain xmlns="http://schemas.openxmlformats.org/spreadsheetml/2006/main">
  <c r="F37" i="2" l="1"/>
  <c r="E37" i="2"/>
  <c r="F35" i="2"/>
  <c r="E35" i="2"/>
  <c r="F34" i="2"/>
  <c r="E34" i="2"/>
  <c r="F33" i="2"/>
  <c r="E33" i="2"/>
  <c r="F32" i="2"/>
  <c r="E32" i="2"/>
  <c r="F31" i="2"/>
  <c r="E31" i="2"/>
  <c r="H28" i="2"/>
  <c r="G28" i="2"/>
  <c r="F28" i="2"/>
  <c r="E28" i="2"/>
  <c r="H27" i="2"/>
  <c r="G27" i="2"/>
  <c r="F27" i="2"/>
  <c r="E27" i="2"/>
  <c r="H26" i="2"/>
  <c r="G26" i="2"/>
  <c r="F26" i="2"/>
  <c r="E26" i="2"/>
  <c r="F23" i="2"/>
  <c r="E23" i="2"/>
  <c r="G22" i="2"/>
  <c r="F22" i="2"/>
  <c r="E22" i="2"/>
  <c r="G21" i="2"/>
  <c r="F21" i="2"/>
  <c r="E21" i="2"/>
  <c r="G20" i="2"/>
  <c r="F20" i="2"/>
  <c r="E20" i="2"/>
  <c r="E5" i="2"/>
  <c r="Q83" i="1"/>
  <c r="P83" i="1"/>
  <c r="O83" i="1"/>
  <c r="H83" i="1"/>
  <c r="U82" i="1"/>
  <c r="T82" i="1"/>
  <c r="S82" i="1"/>
  <c r="R82" i="1"/>
  <c r="V82" i="1" s="1"/>
  <c r="A82" i="1"/>
  <c r="V81" i="1"/>
  <c r="U81" i="1"/>
  <c r="T81" i="1"/>
  <c r="S81" i="1"/>
  <c r="R81" i="1"/>
  <c r="A81" i="1"/>
  <c r="U80" i="1"/>
  <c r="T80" i="1"/>
  <c r="S80" i="1"/>
  <c r="R80" i="1"/>
  <c r="V80" i="1" s="1"/>
  <c r="A80" i="1"/>
  <c r="U79" i="1"/>
  <c r="T79" i="1"/>
  <c r="S79" i="1"/>
  <c r="R79" i="1"/>
  <c r="V79" i="1" s="1"/>
  <c r="A79" i="1"/>
  <c r="V78" i="1"/>
  <c r="U78" i="1"/>
  <c r="T78" i="1"/>
  <c r="S78" i="1"/>
  <c r="R78" i="1"/>
  <c r="A78" i="1"/>
  <c r="U77" i="1"/>
  <c r="T77" i="1"/>
  <c r="S77" i="1"/>
  <c r="R77" i="1"/>
  <c r="V77" i="1" s="1"/>
  <c r="A77" i="1"/>
  <c r="U76" i="1"/>
  <c r="T76" i="1"/>
  <c r="V76" i="1" s="1"/>
  <c r="S76" i="1"/>
  <c r="R76" i="1"/>
  <c r="A76" i="1"/>
  <c r="U75" i="1"/>
  <c r="T75" i="1"/>
  <c r="S75" i="1"/>
  <c r="R75" i="1"/>
  <c r="V75" i="1" s="1"/>
  <c r="A75" i="1"/>
  <c r="U74" i="1"/>
  <c r="T74" i="1"/>
  <c r="S74" i="1"/>
  <c r="R74" i="1"/>
  <c r="V74" i="1" s="1"/>
  <c r="A74" i="1"/>
  <c r="V73" i="1"/>
  <c r="U73" i="1"/>
  <c r="T73" i="1"/>
  <c r="S73" i="1"/>
  <c r="R73" i="1"/>
  <c r="A73" i="1"/>
  <c r="U72" i="1"/>
  <c r="T72" i="1"/>
  <c r="S72" i="1"/>
  <c r="R72" i="1"/>
  <c r="V72" i="1" s="1"/>
  <c r="A72" i="1"/>
  <c r="U71" i="1"/>
  <c r="T71" i="1"/>
  <c r="S71" i="1"/>
  <c r="R71" i="1"/>
  <c r="V71" i="1" s="1"/>
  <c r="A71" i="1"/>
  <c r="V70" i="1"/>
  <c r="U70" i="1"/>
  <c r="T70" i="1"/>
  <c r="S70" i="1"/>
  <c r="R70" i="1"/>
  <c r="A70" i="1"/>
  <c r="U69" i="1"/>
  <c r="T69" i="1"/>
  <c r="S69" i="1"/>
  <c r="R69" i="1"/>
  <c r="V69" i="1" s="1"/>
  <c r="A69" i="1"/>
  <c r="U68" i="1"/>
  <c r="T68" i="1"/>
  <c r="V68" i="1" s="1"/>
  <c r="S68" i="1"/>
  <c r="R68" i="1"/>
  <c r="A68" i="1"/>
  <c r="U67" i="1"/>
  <c r="T67" i="1"/>
  <c r="S67" i="1"/>
  <c r="R67" i="1"/>
  <c r="V67" i="1" s="1"/>
  <c r="A67" i="1"/>
  <c r="U66" i="1"/>
  <c r="T66" i="1"/>
  <c r="S66" i="1"/>
  <c r="R66" i="1"/>
  <c r="V66" i="1" s="1"/>
  <c r="A66" i="1"/>
  <c r="V65" i="1"/>
  <c r="U65" i="1"/>
  <c r="T65" i="1"/>
  <c r="S65" i="1"/>
  <c r="R65" i="1"/>
  <c r="A65" i="1"/>
  <c r="U64" i="1"/>
  <c r="T64" i="1"/>
  <c r="S64" i="1"/>
  <c r="R64" i="1"/>
  <c r="V64" i="1" s="1"/>
  <c r="A64" i="1"/>
  <c r="U63" i="1"/>
  <c r="T63" i="1"/>
  <c r="S63" i="1"/>
  <c r="R63" i="1"/>
  <c r="V63" i="1" s="1"/>
  <c r="A63" i="1"/>
  <c r="V62" i="1"/>
  <c r="U62" i="1"/>
  <c r="T62" i="1"/>
  <c r="S62" i="1"/>
  <c r="R62" i="1"/>
  <c r="A62" i="1"/>
  <c r="U61" i="1"/>
  <c r="T61" i="1"/>
  <c r="S61" i="1"/>
  <c r="R61" i="1"/>
  <c r="V61" i="1" s="1"/>
  <c r="A61" i="1"/>
  <c r="U60" i="1"/>
  <c r="T60" i="1"/>
  <c r="V60" i="1" s="1"/>
  <c r="S60" i="1"/>
  <c r="R60" i="1"/>
  <c r="A60" i="1"/>
  <c r="U59" i="1"/>
  <c r="T59" i="1"/>
  <c r="S59" i="1"/>
  <c r="R59" i="1"/>
  <c r="V59" i="1" s="1"/>
  <c r="A59" i="1"/>
  <c r="U58" i="1"/>
  <c r="T58" i="1"/>
  <c r="S58" i="1"/>
  <c r="R58" i="1"/>
  <c r="V58" i="1" s="1"/>
  <c r="A58" i="1"/>
  <c r="V57" i="1"/>
  <c r="U57" i="1"/>
  <c r="T57" i="1"/>
  <c r="S57" i="1"/>
  <c r="R57" i="1"/>
  <c r="A57" i="1"/>
  <c r="U56" i="1"/>
  <c r="T56" i="1"/>
  <c r="S56" i="1"/>
  <c r="R56" i="1"/>
  <c r="V56" i="1" s="1"/>
  <c r="A56" i="1"/>
  <c r="U55" i="1"/>
  <c r="T55" i="1"/>
  <c r="S55" i="1"/>
  <c r="R55" i="1"/>
  <c r="V55" i="1" s="1"/>
  <c r="A55" i="1"/>
  <c r="V54" i="1"/>
  <c r="U54" i="1"/>
  <c r="T54" i="1"/>
  <c r="S54" i="1"/>
  <c r="R54" i="1"/>
  <c r="A54" i="1"/>
  <c r="U53" i="1"/>
  <c r="T53" i="1"/>
  <c r="S53" i="1"/>
  <c r="R53" i="1"/>
  <c r="V53" i="1" s="1"/>
  <c r="A53" i="1"/>
  <c r="U52" i="1"/>
  <c r="T52" i="1"/>
  <c r="V52" i="1" s="1"/>
  <c r="S52" i="1"/>
  <c r="R52" i="1"/>
  <c r="A52" i="1"/>
  <c r="U51" i="1"/>
  <c r="T51" i="1"/>
  <c r="S51" i="1"/>
  <c r="R51" i="1"/>
  <c r="V51" i="1" s="1"/>
  <c r="A51" i="1"/>
  <c r="U50" i="1"/>
  <c r="T50" i="1"/>
  <c r="S50" i="1"/>
  <c r="R50" i="1"/>
  <c r="V50" i="1" s="1"/>
  <c r="A50" i="1"/>
  <c r="V49" i="1"/>
  <c r="U49" i="1"/>
  <c r="T49" i="1"/>
  <c r="S49" i="1"/>
  <c r="R49" i="1"/>
  <c r="A49" i="1"/>
  <c r="U48" i="1"/>
  <c r="T48" i="1"/>
  <c r="S48" i="1"/>
  <c r="R48" i="1"/>
  <c r="V48" i="1" s="1"/>
  <c r="A48" i="1"/>
  <c r="U47" i="1"/>
  <c r="T47" i="1"/>
  <c r="S47" i="1"/>
  <c r="R47" i="1"/>
  <c r="V47" i="1" s="1"/>
  <c r="A47" i="1"/>
  <c r="V46" i="1"/>
  <c r="U46" i="1"/>
  <c r="T46" i="1"/>
  <c r="S46" i="1"/>
  <c r="R46" i="1"/>
  <c r="A46" i="1"/>
  <c r="U45" i="1"/>
  <c r="T45" i="1"/>
  <c r="S45" i="1"/>
  <c r="R45" i="1"/>
  <c r="V45" i="1" s="1"/>
  <c r="A45" i="1"/>
  <c r="U44" i="1"/>
  <c r="T44" i="1"/>
  <c r="V44" i="1" s="1"/>
  <c r="S44" i="1"/>
  <c r="R44" i="1"/>
  <c r="A44" i="1"/>
  <c r="U43" i="1"/>
  <c r="T43" i="1"/>
  <c r="S43" i="1"/>
  <c r="R43" i="1"/>
  <c r="V43" i="1" s="1"/>
  <c r="A43" i="1"/>
  <c r="U42" i="1"/>
  <c r="T42" i="1"/>
  <c r="S42" i="1"/>
  <c r="R42" i="1"/>
  <c r="V42" i="1" s="1"/>
  <c r="A42" i="1"/>
  <c r="V41" i="1"/>
  <c r="U41" i="1"/>
  <c r="T41" i="1"/>
  <c r="S41" i="1"/>
  <c r="R41" i="1"/>
  <c r="A41" i="1"/>
  <c r="U40" i="1"/>
  <c r="T40" i="1"/>
  <c r="S40" i="1"/>
  <c r="R40" i="1"/>
  <c r="V40" i="1" s="1"/>
  <c r="A40" i="1"/>
  <c r="U39" i="1"/>
  <c r="T39" i="1"/>
  <c r="S39" i="1"/>
  <c r="R39" i="1"/>
  <c r="V39" i="1" s="1"/>
  <c r="A39" i="1"/>
  <c r="V38" i="1"/>
  <c r="U38" i="1"/>
  <c r="T38" i="1"/>
  <c r="S38" i="1"/>
  <c r="R38" i="1"/>
  <c r="A38" i="1"/>
  <c r="U37" i="1"/>
  <c r="T37" i="1"/>
  <c r="S37" i="1"/>
  <c r="R37" i="1"/>
  <c r="V37" i="1" s="1"/>
  <c r="A37" i="1"/>
  <c r="U36" i="1"/>
  <c r="T36" i="1"/>
  <c r="V36" i="1" s="1"/>
  <c r="S36" i="1"/>
  <c r="R36" i="1"/>
  <c r="A36" i="1"/>
  <c r="U35" i="1"/>
  <c r="T35" i="1"/>
  <c r="S35" i="1"/>
  <c r="R35" i="1"/>
  <c r="V35" i="1" s="1"/>
  <c r="A35" i="1"/>
  <c r="U34" i="1"/>
  <c r="T34" i="1"/>
  <c r="S34" i="1"/>
  <c r="R34" i="1"/>
  <c r="V34" i="1" s="1"/>
  <c r="A34" i="1"/>
  <c r="V33" i="1"/>
  <c r="U33" i="1"/>
  <c r="T33" i="1"/>
  <c r="S33" i="1"/>
  <c r="R33" i="1"/>
  <c r="A33" i="1"/>
  <c r="U32" i="1"/>
  <c r="T32" i="1"/>
  <c r="S32" i="1"/>
  <c r="R32" i="1"/>
  <c r="V32" i="1" s="1"/>
  <c r="A32" i="1"/>
  <c r="U31" i="1"/>
  <c r="T31" i="1"/>
  <c r="S31" i="1"/>
  <c r="R31" i="1"/>
  <c r="V31" i="1" s="1"/>
  <c r="A31" i="1"/>
  <c r="V30" i="1"/>
  <c r="U30" i="1"/>
  <c r="T30" i="1"/>
  <c r="S30" i="1"/>
  <c r="R30" i="1"/>
  <c r="A30" i="1"/>
  <c r="U29" i="1"/>
  <c r="T29" i="1"/>
  <c r="S29" i="1"/>
  <c r="R29" i="1"/>
  <c r="V29" i="1" s="1"/>
  <c r="A29" i="1"/>
  <c r="U28" i="1"/>
  <c r="T28" i="1"/>
  <c r="V28" i="1" s="1"/>
  <c r="S28" i="1"/>
  <c r="R28" i="1"/>
  <c r="A28" i="1"/>
  <c r="U27" i="1"/>
  <c r="T27" i="1"/>
  <c r="S27" i="1"/>
  <c r="R27" i="1"/>
  <c r="V27" i="1" s="1"/>
  <c r="A27" i="1"/>
  <c r="U26" i="1"/>
  <c r="T26" i="1"/>
  <c r="S26" i="1"/>
  <c r="R26" i="1"/>
  <c r="V26" i="1" s="1"/>
  <c r="A26" i="1"/>
  <c r="V25" i="1"/>
  <c r="U25" i="1"/>
  <c r="T25" i="1"/>
  <c r="S25" i="1"/>
  <c r="R25" i="1"/>
  <c r="A25" i="1"/>
  <c r="U24" i="1"/>
  <c r="T24" i="1"/>
  <c r="S24" i="1"/>
  <c r="R24" i="1"/>
  <c r="V24" i="1" s="1"/>
  <c r="A24" i="1"/>
  <c r="U23" i="1"/>
  <c r="T23" i="1"/>
  <c r="S23" i="1"/>
  <c r="R23" i="1"/>
  <c r="V23" i="1" s="1"/>
  <c r="A23" i="1"/>
  <c r="V22" i="1"/>
  <c r="U22" i="1"/>
  <c r="T22" i="1"/>
  <c r="S22" i="1"/>
  <c r="R22" i="1"/>
  <c r="A22" i="1"/>
  <c r="U21" i="1"/>
  <c r="T21" i="1"/>
  <c r="S21" i="1"/>
  <c r="R21" i="1"/>
  <c r="V21" i="1" s="1"/>
  <c r="A21" i="1"/>
  <c r="U20" i="1"/>
  <c r="T20" i="1"/>
  <c r="V20" i="1" s="1"/>
  <c r="S20" i="1"/>
  <c r="R20" i="1"/>
  <c r="A20" i="1"/>
  <c r="U19" i="1"/>
  <c r="T19" i="1"/>
  <c r="S19" i="1"/>
  <c r="R19" i="1"/>
  <c r="V19" i="1" s="1"/>
  <c r="A19" i="1"/>
  <c r="U18" i="1"/>
  <c r="T18" i="1"/>
  <c r="S18" i="1"/>
  <c r="R18" i="1"/>
  <c r="V18" i="1" s="1"/>
  <c r="A18" i="1"/>
  <c r="V17" i="1"/>
  <c r="U17" i="1"/>
  <c r="T17" i="1"/>
  <c r="S17" i="1"/>
  <c r="R17" i="1"/>
  <c r="A17" i="1"/>
  <c r="U16" i="1"/>
  <c r="T16" i="1"/>
  <c r="S16" i="1"/>
  <c r="R16" i="1"/>
  <c r="V16" i="1" s="1"/>
  <c r="A16" i="1"/>
  <c r="U15" i="1"/>
  <c r="T15" i="1"/>
  <c r="S15" i="1"/>
  <c r="R15" i="1"/>
  <c r="V15" i="1" s="1"/>
  <c r="A15" i="1"/>
  <c r="U14" i="1"/>
  <c r="U83" i="1" s="1"/>
  <c r="G16" i="2" s="1"/>
  <c r="T14" i="1"/>
  <c r="S14" i="1"/>
  <c r="R14" i="1"/>
  <c r="A14" i="1"/>
  <c r="U13" i="1"/>
  <c r="T13" i="1"/>
  <c r="T83" i="1" s="1"/>
  <c r="E14" i="2" s="1"/>
  <c r="G14" i="2" s="1"/>
  <c r="S13" i="1"/>
  <c r="S83" i="1" s="1"/>
  <c r="E13" i="2" s="1"/>
  <c r="G13" i="2" s="1"/>
  <c r="R13" i="1"/>
  <c r="R83" i="1" s="1"/>
  <c r="E12" i="2" s="1"/>
  <c r="G12" i="2" s="1"/>
  <c r="G15" i="2" s="1"/>
  <c r="A13" i="1"/>
  <c r="B2" i="1"/>
  <c r="B1" i="1"/>
  <c r="G17" i="2" l="1"/>
  <c r="E6" i="2" s="1"/>
  <c r="V14" i="1"/>
  <c r="V13" i="1"/>
  <c r="V83" i="1" s="1"/>
</calcChain>
</file>

<file path=xl/sharedStrings.xml><?xml version="1.0" encoding="utf-8"?>
<sst xmlns="http://schemas.openxmlformats.org/spreadsheetml/2006/main" count="109" uniqueCount="93">
  <si>
    <t>DETALLES DE INSCRIPCIONES</t>
  </si>
  <si>
    <t>Haga clic en las celdas para elegir ASOCIACIÓN y EQUIPOS que presenta:</t>
  </si>
  <si>
    <t>ASOCIACIÓN / DOJO:</t>
  </si>
  <si>
    <t>PRESENTA EQUIPO</t>
  </si>
  <si>
    <t xml:space="preserve">NOMBRE </t>
  </si>
  <si>
    <t>APELLIDO</t>
  </si>
  <si>
    <t>FECHA DE NACIMIENTO</t>
  </si>
  <si>
    <t>SEXO</t>
  </si>
  <si>
    <t>TORNEO</t>
  </si>
  <si>
    <t>EXÁMEN IAIDO</t>
  </si>
  <si>
    <t>EXÁMEN KENDO</t>
  </si>
  <si>
    <t>ALMUERZOS</t>
  </si>
  <si>
    <t>SAYONARA</t>
  </si>
  <si>
    <t>MONTO TORNEO</t>
  </si>
  <si>
    <t>MONTO ALMUERZO</t>
  </si>
  <si>
    <t>MONTO SAYONARA</t>
  </si>
  <si>
    <t>MONTO EXÁMENES</t>
  </si>
  <si>
    <t>MONTO TOTAL</t>
  </si>
  <si>
    <t xml:space="preserve">Individual </t>
  </si>
  <si>
    <t>Vie 11</t>
  </si>
  <si>
    <t>Sáb 12</t>
  </si>
  <si>
    <t>(Seleccione)</t>
  </si>
  <si>
    <t>Grado a rendir Iaido</t>
  </si>
  <si>
    <t>Fecha Último Exámen</t>
  </si>
  <si>
    <t>Diploma</t>
  </si>
  <si>
    <t>Grado a rendir Kendo</t>
  </si>
  <si>
    <t>TOTAL</t>
  </si>
  <si>
    <t>Torneo Nacional ARGENTINA IAIDO TAIKAI 2025</t>
  </si>
  <si>
    <t>Beccar - 18 y 19 de abril de 2025</t>
  </si>
  <si>
    <t>RESUMEN DE INSCRIPCIÓN Y RESERVAS</t>
  </si>
  <si>
    <t>Total a Pagar</t>
  </si>
  <si>
    <t>INSCRIPCIÓN</t>
  </si>
  <si>
    <t>Valor a Pagar (ARS)</t>
  </si>
  <si>
    <t>Unitario</t>
  </si>
  <si>
    <t>Total</t>
  </si>
  <si>
    <t>TORNEO / JODO</t>
  </si>
  <si>
    <t>ALMUERZO</t>
  </si>
  <si>
    <t>SUBTOTAL</t>
  </si>
  <si>
    <t>EXÁMENES</t>
  </si>
  <si>
    <t>-----------</t>
  </si>
  <si>
    <t>---------</t>
  </si>
  <si>
    <t>Examenes</t>
  </si>
  <si>
    <t>Iaido</t>
  </si>
  <si>
    <t>Kendo</t>
  </si>
  <si>
    <t>Comidas</t>
  </si>
  <si>
    <t>Viernes</t>
  </si>
  <si>
    <t>Sábado</t>
  </si>
  <si>
    <t>Sayonara</t>
  </si>
  <si>
    <t>Torneos</t>
  </si>
  <si>
    <t>ASOCIACIONES</t>
  </si>
  <si>
    <t>Categorias Individuales</t>
  </si>
  <si>
    <t>Categorias Equipos</t>
  </si>
  <si>
    <t xml:space="preserve">Grado Examenes </t>
  </si>
  <si>
    <t>Derecho Examen</t>
  </si>
  <si>
    <t>Registro Examen</t>
  </si>
  <si>
    <t>ARAKI</t>
  </si>
  <si>
    <t>Si</t>
  </si>
  <si>
    <t>1º Kyu</t>
  </si>
  <si>
    <t>No participa</t>
  </si>
  <si>
    <t>FAK</t>
  </si>
  <si>
    <t>No</t>
  </si>
  <si>
    <t>Masculino</t>
  </si>
  <si>
    <t>BUSHIDO DOJO</t>
  </si>
  <si>
    <t>1º Dan</t>
  </si>
  <si>
    <t xml:space="preserve">Equipo </t>
  </si>
  <si>
    <t>3º Kyu</t>
  </si>
  <si>
    <t>CLAK</t>
  </si>
  <si>
    <t>Común</t>
  </si>
  <si>
    <t>Femenino</t>
  </si>
  <si>
    <t>CORRENTINA</t>
  </si>
  <si>
    <t>2º Dan</t>
  </si>
  <si>
    <t>2º Kyu</t>
  </si>
  <si>
    <t>Otro</t>
  </si>
  <si>
    <t>Vegetariano</t>
  </si>
  <si>
    <t>DAI SHIN KAI</t>
  </si>
  <si>
    <t>3º Dan</t>
  </si>
  <si>
    <t>Otro especial</t>
  </si>
  <si>
    <t>JIKISHINKAN</t>
  </si>
  <si>
    <t>Solo Jodo</t>
  </si>
  <si>
    <t>JOONG AANG</t>
  </si>
  <si>
    <t>Ni Torneo Ni Jodo</t>
  </si>
  <si>
    <t>KATSUMOTO</t>
  </si>
  <si>
    <t>KENMUKAN</t>
  </si>
  <si>
    <t>KODENKAI</t>
  </si>
  <si>
    <t>KUMA KAI</t>
  </si>
  <si>
    <t>NEUQUEN</t>
  </si>
  <si>
    <t>NICHIA-COA</t>
  </si>
  <si>
    <t>SEIBU</t>
  </si>
  <si>
    <t>SHIN SEN KAI</t>
  </si>
  <si>
    <t>SUZAKU</t>
  </si>
  <si>
    <t>YOSHINKAN</t>
  </si>
  <si>
    <t>clave proteccion</t>
  </si>
  <si>
    <t>yosoykike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</si>
</sst>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USD]\ #,##0"/>
    <numFmt numFmtId="165" formatCode="dd&quot;/&quot;mmm&quot;/&quot;yyyy"/>
    <numFmt numFmtId="166" formatCode="&quot;$&quot;#,##0.00"/>
    <numFmt numFmtId="167" formatCode="_-* #,##0.00_-;\-* #,##0.00_-;_-* &quot;-&quot;??_-;_-@"/>
    <numFmt numFmtId="168" formatCode="[$$-409]#,##0.00_ ;\-[$$-409]#,##0.00\ "/>
    <numFmt numFmtId="169" formatCode="_-[$$-2C0A]\ * #,##0.00_-;\-[$$-2C0A]\ * #,##0.00_-;_-[$$-2C0A]\ * &quot;-&quot;??_-;_-@"/>
    <numFmt numFmtId="170" formatCode="[$USD]\ #,##0.00;\-[$USD]\ #,##0.00"/>
    <numFmt numFmtId="171" formatCode="_-* #,##0_-;\-* #,##0_-;_-* &quot;-&quot;??_-;_-@"/>
    <numFmt numFmtId="172" formatCode="&quot;$&quot;#,##0"/>
    <numFmt numFmtId="173" formatCode="[$US$]#,##0.00"/>
  </numFmts>
  <fonts count="34">
    <font>
      <sz val="10"/>
      <color rgb="FF000000"/>
      <name val="Arial"/>
      <scheme val="minor"/>
    </font>
    <font>
      <b/>
      <sz val="16"/>
      <color rgb="FF333399"/>
      <name val="Arial"/>
    </font>
    <font>
      <sz val="10"/>
      <name val="Arial"/>
    </font>
    <font>
      <b/>
      <sz val="10"/>
      <color rgb="FFFFFF00"/>
      <name val="Arial"/>
    </font>
    <font>
      <b/>
      <sz val="18"/>
      <color theme="1"/>
      <name val="Arial"/>
    </font>
    <font>
      <b/>
      <sz val="12"/>
      <color rgb="FF333399"/>
      <name val="Arial"/>
    </font>
    <font>
      <b/>
      <sz val="14"/>
      <color rgb="FF333399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sz val="10"/>
      <color rgb="FFFF0000"/>
      <name val="Arial"/>
    </font>
    <font>
      <sz val="10"/>
      <color theme="1"/>
      <name val="Arial"/>
    </font>
    <font>
      <b/>
      <sz val="14"/>
      <color rgb="FF2E507A"/>
      <name val="Arial"/>
    </font>
    <font>
      <b/>
      <sz val="10"/>
      <color theme="1"/>
      <name val="Arial"/>
    </font>
    <font>
      <b/>
      <sz val="20"/>
      <color rgb="FF2E507A"/>
      <name val="Arial"/>
    </font>
    <font>
      <sz val="11"/>
      <color rgb="FF2E507A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sz val="10"/>
      <color rgb="FFFFFFFF"/>
      <name val="Arial Narrow"/>
    </font>
    <font>
      <b/>
      <sz val="11"/>
      <color rgb="FF333399"/>
      <name val="Arial"/>
    </font>
    <font>
      <b/>
      <sz val="10"/>
      <color rgb="FFFF0000"/>
      <name val="Arial Narrow"/>
    </font>
    <font>
      <b/>
      <sz val="8"/>
      <color rgb="FFFF0000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rgb="FF333399"/>
      <name val="Arial Narrow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i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Inherit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2E507A"/>
        <bgColor rgb="FF2E507A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0" fillId="2" borderId="0" xfId="0" applyFont="1" applyFill="1"/>
    <xf numFmtId="0" fontId="10" fillId="2" borderId="8" xfId="0" applyFont="1" applyFill="1" applyBorder="1"/>
    <xf numFmtId="0" fontId="10" fillId="2" borderId="3" xfId="0" applyFont="1" applyFill="1" applyBorder="1"/>
    <xf numFmtId="0" fontId="13" fillId="2" borderId="3" xfId="0" applyFont="1" applyFill="1" applyBorder="1" applyAlignment="1">
      <alignment horizontal="right" vertical="center"/>
    </xf>
    <xf numFmtId="0" fontId="13" fillId="2" borderId="8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0" fillId="0" borderId="0" xfId="0" applyFont="1"/>
    <xf numFmtId="0" fontId="14" fillId="2" borderId="0" xfId="0" applyFont="1" applyFill="1" applyAlignment="1">
      <alignment vertical="top"/>
    </xf>
    <xf numFmtId="0" fontId="14" fillId="2" borderId="8" xfId="0" applyFont="1" applyFill="1" applyBorder="1" applyAlignment="1">
      <alignment vertical="top"/>
    </xf>
    <xf numFmtId="0" fontId="10" fillId="3" borderId="0" xfId="0" applyFont="1" applyFill="1"/>
    <xf numFmtId="0" fontId="10" fillId="3" borderId="3" xfId="0" applyFont="1" applyFill="1" applyBorder="1"/>
    <xf numFmtId="0" fontId="15" fillId="4" borderId="18" xfId="0" applyFont="1" applyFill="1" applyBorder="1" applyAlignment="1">
      <alignment vertical="center"/>
    </xf>
    <xf numFmtId="16" fontId="17" fillId="4" borderId="30" xfId="0" applyNumberFormat="1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vertical="center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/>
    </xf>
    <xf numFmtId="166" fontId="10" fillId="3" borderId="38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right" vertical="center"/>
    </xf>
    <xf numFmtId="1" fontId="12" fillId="3" borderId="3" xfId="0" applyNumberFormat="1" applyFont="1" applyFill="1" applyBorder="1" applyAlignment="1">
      <alignment horizontal="center" vertical="center"/>
    </xf>
    <xf numFmtId="166" fontId="12" fillId="3" borderId="38" xfId="0" applyNumberFormat="1" applyFont="1" applyFill="1" applyBorder="1" applyAlignment="1">
      <alignment horizontal="center" vertical="center"/>
    </xf>
    <xf numFmtId="166" fontId="12" fillId="3" borderId="39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  <xf numFmtId="167" fontId="12" fillId="3" borderId="3" xfId="0" applyNumberFormat="1" applyFont="1" applyFill="1" applyBorder="1" applyAlignment="1">
      <alignment horizontal="center" vertical="center"/>
    </xf>
    <xf numFmtId="168" fontId="10" fillId="3" borderId="3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0" fillId="6" borderId="3" xfId="0" applyFont="1" applyFill="1" applyBorder="1"/>
    <xf numFmtId="0" fontId="10" fillId="7" borderId="3" xfId="0" applyFont="1" applyFill="1" applyBorder="1"/>
    <xf numFmtId="0" fontId="9" fillId="7" borderId="3" xfId="0" applyFont="1" applyFill="1" applyBorder="1" applyAlignment="1">
      <alignment vertical="top"/>
    </xf>
    <xf numFmtId="0" fontId="18" fillId="7" borderId="3" xfId="0" applyFont="1" applyFill="1" applyBorder="1" applyAlignment="1">
      <alignment horizontal="right" vertical="center"/>
    </xf>
    <xf numFmtId="0" fontId="12" fillId="7" borderId="39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left" vertical="top"/>
    </xf>
    <xf numFmtId="169" fontId="10" fillId="7" borderId="17" xfId="0" applyNumberFormat="1" applyFont="1" applyFill="1" applyBorder="1"/>
    <xf numFmtId="0" fontId="20" fillId="7" borderId="3" xfId="0" applyFont="1" applyFill="1" applyBorder="1" applyAlignment="1">
      <alignment vertical="top"/>
    </xf>
    <xf numFmtId="170" fontId="21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170" fontId="22" fillId="7" borderId="3" xfId="0" applyNumberFormat="1" applyFont="1" applyFill="1" applyBorder="1" applyAlignment="1">
      <alignment vertical="center"/>
    </xf>
    <xf numFmtId="0" fontId="23" fillId="7" borderId="3" xfId="0" applyFont="1" applyFill="1" applyBorder="1" applyAlignment="1">
      <alignment horizontal="right"/>
    </xf>
    <xf numFmtId="0" fontId="23" fillId="7" borderId="3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171" fontId="10" fillId="7" borderId="3" xfId="0" applyNumberFormat="1" applyFont="1" applyFill="1" applyBorder="1" applyAlignment="1">
      <alignment horizontal="center"/>
    </xf>
    <xf numFmtId="167" fontId="10" fillId="7" borderId="3" xfId="0" applyNumberFormat="1" applyFont="1" applyFill="1" applyBorder="1"/>
    <xf numFmtId="167" fontId="12" fillId="7" borderId="3" xfId="0" applyNumberFormat="1" applyFont="1" applyFill="1" applyBorder="1"/>
    <xf numFmtId="0" fontId="19" fillId="7" borderId="3" xfId="0" applyFont="1" applyFill="1" applyBorder="1" applyAlignment="1">
      <alignment vertical="top"/>
    </xf>
    <xf numFmtId="0" fontId="23" fillId="3" borderId="3" xfId="0" applyFont="1" applyFill="1" applyBorder="1" applyAlignment="1">
      <alignment horizontal="right"/>
    </xf>
    <xf numFmtId="0" fontId="23" fillId="3" borderId="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171" fontId="10" fillId="3" borderId="3" xfId="0" applyNumberFormat="1" applyFont="1" applyFill="1" applyBorder="1" applyAlignment="1">
      <alignment horizontal="center"/>
    </xf>
    <xf numFmtId="167" fontId="10" fillId="3" borderId="3" xfId="0" applyNumberFormat="1" applyFont="1" applyFill="1" applyBorder="1"/>
    <xf numFmtId="167" fontId="12" fillId="3" borderId="3" xfId="0" applyNumberFormat="1" applyFont="1" applyFill="1" applyBorder="1"/>
    <xf numFmtId="0" fontId="20" fillId="3" borderId="3" xfId="0" applyFont="1" applyFill="1" applyBorder="1" applyAlignment="1">
      <alignment vertical="top"/>
    </xf>
    <xf numFmtId="0" fontId="19" fillId="3" borderId="3" xfId="0" applyFont="1" applyFill="1" applyBorder="1" applyAlignment="1">
      <alignment vertical="top"/>
    </xf>
    <xf numFmtId="0" fontId="24" fillId="3" borderId="3" xfId="0" applyFont="1" applyFill="1" applyBorder="1"/>
    <xf numFmtId="0" fontId="26" fillId="3" borderId="44" xfId="0" applyFont="1" applyFill="1" applyBorder="1" applyAlignment="1">
      <alignment horizontal="center"/>
    </xf>
    <xf numFmtId="0" fontId="26" fillId="3" borderId="39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 vertical="center"/>
    </xf>
    <xf numFmtId="171" fontId="10" fillId="3" borderId="45" xfId="0" applyNumberFormat="1" applyFont="1" applyFill="1" applyBorder="1" applyAlignment="1">
      <alignment horizontal="center"/>
    </xf>
    <xf numFmtId="172" fontId="10" fillId="3" borderId="39" xfId="0" applyNumberFormat="1" applyFont="1" applyFill="1" applyBorder="1" applyAlignment="1"/>
    <xf numFmtId="172" fontId="10" fillId="3" borderId="39" xfId="0" applyNumberFormat="1" applyFont="1" applyFill="1" applyBorder="1"/>
    <xf numFmtId="0" fontId="20" fillId="3" borderId="46" xfId="0" applyFont="1" applyFill="1" applyBorder="1" applyAlignment="1">
      <alignment vertical="top"/>
    </xf>
    <xf numFmtId="0" fontId="12" fillId="3" borderId="39" xfId="0" applyFont="1" applyFill="1" applyBorder="1" applyAlignment="1">
      <alignment horizontal="center"/>
    </xf>
    <xf numFmtId="171" fontId="10" fillId="3" borderId="47" xfId="0" applyNumberFormat="1" applyFont="1" applyFill="1" applyBorder="1" applyAlignment="1">
      <alignment horizontal="center" vertical="center"/>
    </xf>
    <xf numFmtId="172" fontId="12" fillId="3" borderId="39" xfId="0" applyNumberFormat="1" applyFont="1" applyFill="1" applyBorder="1"/>
    <xf numFmtId="167" fontId="10" fillId="3" borderId="39" xfId="0" applyNumberFormat="1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9" xfId="0" applyFont="1" applyFill="1" applyBorder="1"/>
    <xf numFmtId="0" fontId="10" fillId="3" borderId="50" xfId="0" applyFont="1" applyFill="1" applyBorder="1"/>
    <xf numFmtId="0" fontId="10" fillId="3" borderId="7" xfId="0" applyFont="1" applyFill="1" applyBorder="1"/>
    <xf numFmtId="0" fontId="12" fillId="3" borderId="13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12" fillId="3" borderId="51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166" fontId="30" fillId="0" borderId="0" xfId="0" applyNumberFormat="1" applyFont="1"/>
    <xf numFmtId="0" fontId="31" fillId="0" borderId="0" xfId="0" applyFont="1"/>
    <xf numFmtId="166" fontId="30" fillId="0" borderId="0" xfId="0" applyNumberFormat="1" applyFont="1" applyAlignment="1"/>
    <xf numFmtId="0" fontId="32" fillId="0" borderId="0" xfId="0" applyFont="1" applyAlignment="1"/>
    <xf numFmtId="0" fontId="30" fillId="0" borderId="0" xfId="0" applyFont="1" applyAlignment="1"/>
    <xf numFmtId="0" fontId="23" fillId="3" borderId="3" xfId="0" applyFont="1" applyFill="1" applyBorder="1" applyAlignment="1">
      <alignment horizontal="left"/>
    </xf>
    <xf numFmtId="166" fontId="31" fillId="0" borderId="0" xfId="0" applyNumberFormat="1" applyFont="1"/>
    <xf numFmtId="173" fontId="30" fillId="0" borderId="0" xfId="0" applyNumberFormat="1" applyFont="1"/>
    <xf numFmtId="166" fontId="33" fillId="2" borderId="0" xfId="0" applyNumberFormat="1" applyFont="1" applyFill="1"/>
    <xf numFmtId="10" fontId="31" fillId="0" borderId="0" xfId="0" applyNumberFormat="1" applyFont="1"/>
    <xf numFmtId="0" fontId="33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5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1" fillId="2" borderId="9" xfId="0" applyFont="1" applyFill="1" applyBorder="1" applyAlignment="1">
      <alignment horizontal="right" vertical="center"/>
    </xf>
    <xf numFmtId="0" fontId="0" fillId="0" borderId="0" xfId="0" applyFont="1" applyAlignment="1"/>
    <xf numFmtId="0" fontId="2" fillId="0" borderId="9" xfId="0" applyFont="1" applyBorder="1"/>
    <xf numFmtId="0" fontId="11" fillId="2" borderId="13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6" fillId="4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6" xfId="0" applyFont="1" applyBorder="1"/>
    <xf numFmtId="0" fontId="2" fillId="0" borderId="27" xfId="0" applyFont="1" applyBorder="1"/>
    <xf numFmtId="0" fontId="16" fillId="4" borderId="23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7" fillId="4" borderId="31" xfId="0" applyFont="1" applyFill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15" fillId="4" borderId="19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35" xfId="0" applyFont="1" applyBorder="1"/>
    <xf numFmtId="0" fontId="15" fillId="4" borderId="19" xfId="0" applyFont="1" applyFill="1" applyBorder="1" applyAlignment="1">
      <alignment horizontal="center" vertical="center" wrapText="1"/>
    </xf>
    <xf numFmtId="164" fontId="16" fillId="4" borderId="20" xfId="0" applyNumberFormat="1" applyFont="1" applyFill="1" applyBorder="1" applyAlignment="1">
      <alignment horizontal="center" vertical="center"/>
    </xf>
    <xf numFmtId="0" fontId="2" fillId="0" borderId="25" xfId="0" applyFont="1" applyBorder="1"/>
    <xf numFmtId="0" fontId="1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top" wrapText="1"/>
    </xf>
    <xf numFmtId="0" fontId="23" fillId="3" borderId="40" xfId="0" applyFont="1" applyFill="1" applyBorder="1" applyAlignment="1">
      <alignment horizontal="center" vertical="center"/>
    </xf>
    <xf numFmtId="0" fontId="2" fillId="0" borderId="43" xfId="0" applyFont="1" applyBorder="1"/>
    <xf numFmtId="0" fontId="25" fillId="3" borderId="41" xfId="0" applyFont="1" applyFill="1" applyBorder="1" applyAlignment="1">
      <alignment horizontal="center" vertical="center"/>
    </xf>
    <xf numFmtId="0" fontId="2" fillId="0" borderId="42" xfId="0" applyFont="1" applyBorder="1"/>
    <xf numFmtId="171" fontId="12" fillId="3" borderId="48" xfId="0" applyNumberFormat="1" applyFont="1" applyFill="1" applyBorder="1" applyAlignment="1">
      <alignment horizontal="center"/>
    </xf>
    <xf numFmtId="49" fontId="10" fillId="5" borderId="38" xfId="0" applyNumberFormat="1" applyFont="1" applyFill="1" applyBorder="1" applyAlignment="1" applyProtection="1">
      <alignment horizontal="left" vertical="center"/>
      <protection locked="0"/>
    </xf>
    <xf numFmtId="165" fontId="10" fillId="5" borderId="38" xfId="0" applyNumberFormat="1" applyFont="1" applyFill="1" applyBorder="1" applyAlignment="1" applyProtection="1">
      <alignment horizontal="center" vertical="center"/>
      <protection locked="0"/>
    </xf>
    <xf numFmtId="49" fontId="10" fillId="5" borderId="38" xfId="0" applyNumberFormat="1" applyFont="1" applyFill="1" applyBorder="1" applyAlignment="1" applyProtection="1">
      <alignment horizontal="center" vertical="center"/>
      <protection locked="0"/>
    </xf>
    <xf numFmtId="1" fontId="10" fillId="2" borderId="38" xfId="0" applyNumberFormat="1" applyFont="1" applyFill="1" applyBorder="1" applyAlignment="1" applyProtection="1">
      <alignment horizontal="center" vertical="center"/>
      <protection locked="0"/>
    </xf>
    <xf numFmtId="1" fontId="10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0</xdr:rowOff>
    </xdr:from>
    <xdr:ext cx="1771650" cy="11620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0</xdr:row>
      <xdr:rowOff>266700</xdr:rowOff>
    </xdr:from>
    <xdr:ext cx="1447800" cy="990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9"/>
  <sheetViews>
    <sheetView tabSelected="1" workbookViewId="0">
      <pane ySplit="12" topLeftCell="A67" activePane="bottomLeft" state="frozen"/>
      <selection pane="bottomLeft" activeCell="J6" activeCellId="2" sqref="D13:Q82 E6:H7 J6:J7"/>
    </sheetView>
  </sheetViews>
  <sheetFormatPr defaultColWidth="12.5703125" defaultRowHeight="15" customHeight="1"/>
  <cols>
    <col min="1" max="1" width="1.7109375" hidden="1" customWidth="1"/>
    <col min="2" max="2" width="1.7109375" customWidth="1"/>
    <col min="3" max="3" width="4.7109375" customWidth="1"/>
    <col min="4" max="4" width="27.140625" customWidth="1"/>
    <col min="5" max="5" width="26" customWidth="1"/>
    <col min="6" max="7" width="16.85546875" customWidth="1"/>
    <col min="8" max="8" width="20" customWidth="1"/>
    <col min="9" max="14" width="16.85546875" customWidth="1"/>
    <col min="16" max="17" width="12" customWidth="1"/>
    <col min="19" max="19" width="13.28515625" customWidth="1"/>
    <col min="23" max="23" width="9.42578125" customWidth="1"/>
    <col min="24" max="24" width="12.42578125" customWidth="1"/>
  </cols>
  <sheetData>
    <row r="1" spans="1:24" ht="20.25" customHeight="1">
      <c r="A1" s="1"/>
      <c r="B1" s="117" t="str">
        <f>RESUMEN!A1</f>
        <v>Torneo Nacional ARGENTINA IAIDO TAIKAI 2025</v>
      </c>
      <c r="C1" s="118"/>
      <c r="D1" s="118"/>
      <c r="E1" s="118"/>
      <c r="F1" s="118"/>
      <c r="G1" s="118"/>
      <c r="H1" s="118"/>
      <c r="I1" s="118"/>
      <c r="J1" s="118"/>
      <c r="K1" s="118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4"/>
      <c r="X1" s="4"/>
    </row>
    <row r="2" spans="1:24" ht="20.25" customHeight="1">
      <c r="A2" s="5"/>
      <c r="B2" s="119" t="str">
        <f>RESUMEN!A2</f>
        <v>Beccar - 18 y 19 de abril de 2025</v>
      </c>
      <c r="C2" s="118"/>
      <c r="D2" s="118"/>
      <c r="E2" s="118"/>
      <c r="F2" s="118"/>
      <c r="G2" s="118"/>
      <c r="H2" s="118"/>
      <c r="I2" s="118"/>
      <c r="J2" s="118"/>
      <c r="K2" s="118"/>
      <c r="L2" s="6"/>
      <c r="M2" s="6"/>
      <c r="N2" s="6"/>
      <c r="O2" s="3"/>
      <c r="P2" s="3"/>
      <c r="Q2" s="3"/>
      <c r="R2" s="3"/>
      <c r="S2" s="3"/>
      <c r="T2" s="3"/>
      <c r="U2" s="3"/>
      <c r="V2" s="3"/>
      <c r="W2" s="7"/>
      <c r="X2" s="7"/>
    </row>
    <row r="3" spans="1:24" ht="22.5" customHeight="1">
      <c r="A3" s="8"/>
      <c r="B3" s="120" t="s">
        <v>0</v>
      </c>
      <c r="C3" s="121"/>
      <c r="D3" s="121"/>
      <c r="E3" s="121"/>
      <c r="F3" s="121"/>
      <c r="G3" s="121"/>
      <c r="H3" s="121"/>
      <c r="I3" s="121"/>
      <c r="J3" s="121"/>
      <c r="K3" s="121"/>
      <c r="L3" s="9"/>
      <c r="M3" s="9"/>
      <c r="N3" s="9"/>
      <c r="O3" s="3"/>
      <c r="P3" s="3"/>
      <c r="Q3" s="3"/>
      <c r="R3" s="3"/>
      <c r="S3" s="3"/>
      <c r="T3" s="3"/>
      <c r="U3" s="3"/>
      <c r="V3" s="3"/>
      <c r="W3" s="10"/>
      <c r="X3" s="10"/>
    </row>
    <row r="4" spans="1:24" ht="15.75" customHeight="1">
      <c r="A4" s="11"/>
      <c r="B4" s="3"/>
      <c r="C4" s="3"/>
      <c r="D4" s="3"/>
      <c r="E4" s="12"/>
      <c r="F4" s="13" t="s">
        <v>1</v>
      </c>
      <c r="G4" s="3"/>
      <c r="H4" s="3"/>
      <c r="I4" s="1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7.25" customHeight="1">
      <c r="A5" s="11"/>
      <c r="B5" s="3"/>
      <c r="C5" s="15"/>
      <c r="D5" s="3"/>
      <c r="E5" s="16"/>
      <c r="F5" s="14"/>
      <c r="G5" s="14"/>
      <c r="H5" s="14"/>
      <c r="I5" s="17"/>
      <c r="J5" s="1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0.25" customHeight="1">
      <c r="A6" s="18"/>
      <c r="B6" s="19"/>
      <c r="C6" s="122" t="s">
        <v>2</v>
      </c>
      <c r="D6" s="123"/>
      <c r="E6" s="157"/>
      <c r="F6" s="158"/>
      <c r="G6" s="158"/>
      <c r="H6" s="159"/>
      <c r="I6" s="125" t="s">
        <v>3</v>
      </c>
      <c r="J6" s="163"/>
      <c r="K6" s="17"/>
      <c r="L6" s="17"/>
      <c r="M6" s="17"/>
      <c r="N6" s="17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0.25" customHeight="1">
      <c r="A7" s="18"/>
      <c r="B7" s="20"/>
      <c r="C7" s="124"/>
      <c r="D7" s="123"/>
      <c r="E7" s="160"/>
      <c r="F7" s="161"/>
      <c r="G7" s="161"/>
      <c r="H7" s="162"/>
      <c r="I7" s="126"/>
      <c r="J7" s="164"/>
      <c r="K7" s="17"/>
      <c r="L7" s="17"/>
      <c r="M7" s="17"/>
      <c r="N7" s="17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6.5" customHeight="1">
      <c r="A8" s="18"/>
      <c r="B8" s="20"/>
      <c r="C8" s="3"/>
      <c r="D8" s="21"/>
      <c r="E8" s="22"/>
      <c r="F8" s="22"/>
      <c r="G8" s="22"/>
      <c r="H8" s="22"/>
      <c r="I8" s="22"/>
      <c r="J8" s="22"/>
      <c r="K8" s="22"/>
      <c r="L8" s="23"/>
      <c r="M8" s="23"/>
      <c r="N8" s="23"/>
      <c r="O8" s="24"/>
      <c r="P8" s="25"/>
      <c r="Q8" s="19"/>
      <c r="R8" s="19"/>
      <c r="S8" s="26"/>
      <c r="T8" s="19"/>
      <c r="U8" s="19"/>
      <c r="V8" s="19"/>
      <c r="W8" s="19"/>
      <c r="X8" s="19"/>
    </row>
    <row r="9" spans="1:24" ht="16.5" customHeight="1">
      <c r="A9" s="27"/>
      <c r="B9" s="28"/>
      <c r="C9" s="29"/>
      <c r="D9" s="137" t="s">
        <v>4</v>
      </c>
      <c r="E9" s="137" t="s">
        <v>5</v>
      </c>
      <c r="F9" s="140" t="s">
        <v>6</v>
      </c>
      <c r="G9" s="137" t="s">
        <v>7</v>
      </c>
      <c r="H9" s="141" t="s">
        <v>8</v>
      </c>
      <c r="I9" s="127" t="s">
        <v>9</v>
      </c>
      <c r="J9" s="128"/>
      <c r="K9" s="128"/>
      <c r="L9" s="127" t="s">
        <v>10</v>
      </c>
      <c r="M9" s="128"/>
      <c r="N9" s="128"/>
      <c r="O9" s="127" t="s">
        <v>11</v>
      </c>
      <c r="P9" s="128"/>
      <c r="Q9" s="131" t="s">
        <v>12</v>
      </c>
      <c r="R9" s="131" t="s">
        <v>13</v>
      </c>
      <c r="S9" s="131" t="s">
        <v>14</v>
      </c>
      <c r="T9" s="131" t="s">
        <v>15</v>
      </c>
      <c r="U9" s="131" t="s">
        <v>16</v>
      </c>
      <c r="V9" s="131" t="s">
        <v>17</v>
      </c>
      <c r="W9" s="28"/>
      <c r="X9" s="28"/>
    </row>
    <row r="10" spans="1:24" ht="16.5" customHeight="1">
      <c r="A10" s="27"/>
      <c r="B10" s="28"/>
      <c r="C10" s="29"/>
      <c r="D10" s="138"/>
      <c r="E10" s="138"/>
      <c r="F10" s="138"/>
      <c r="G10" s="138"/>
      <c r="H10" s="142"/>
      <c r="I10" s="129"/>
      <c r="J10" s="130"/>
      <c r="K10" s="130"/>
      <c r="L10" s="129"/>
      <c r="M10" s="130"/>
      <c r="N10" s="130"/>
      <c r="O10" s="129"/>
      <c r="P10" s="130"/>
      <c r="Q10" s="132"/>
      <c r="R10" s="133"/>
      <c r="S10" s="133"/>
      <c r="T10" s="133"/>
      <c r="U10" s="133"/>
      <c r="V10" s="133"/>
      <c r="W10" s="28"/>
      <c r="X10" s="28"/>
    </row>
    <row r="11" spans="1:24" ht="25.5" customHeight="1">
      <c r="A11" s="27"/>
      <c r="B11" s="28"/>
      <c r="C11" s="29"/>
      <c r="D11" s="138"/>
      <c r="E11" s="138"/>
      <c r="F11" s="138"/>
      <c r="G11" s="138"/>
      <c r="H11" s="30" t="s">
        <v>18</v>
      </c>
      <c r="I11" s="134"/>
      <c r="J11" s="135"/>
      <c r="K11" s="136"/>
      <c r="L11" s="134"/>
      <c r="M11" s="135"/>
      <c r="N11" s="136"/>
      <c r="O11" s="31" t="s">
        <v>19</v>
      </c>
      <c r="P11" s="31" t="s">
        <v>20</v>
      </c>
      <c r="Q11" s="32" t="s">
        <v>20</v>
      </c>
      <c r="R11" s="133"/>
      <c r="S11" s="133"/>
      <c r="T11" s="133"/>
      <c r="U11" s="133"/>
      <c r="V11" s="133"/>
      <c r="W11" s="28"/>
      <c r="X11" s="28"/>
    </row>
    <row r="12" spans="1:24" ht="16.5" customHeight="1">
      <c r="A12" s="27"/>
      <c r="B12" s="28"/>
      <c r="C12" s="33"/>
      <c r="D12" s="139"/>
      <c r="E12" s="139"/>
      <c r="F12" s="139"/>
      <c r="G12" s="139"/>
      <c r="H12" s="34" t="s">
        <v>21</v>
      </c>
      <c r="I12" s="35" t="s">
        <v>22</v>
      </c>
      <c r="J12" s="36" t="s">
        <v>23</v>
      </c>
      <c r="K12" s="37" t="s">
        <v>24</v>
      </c>
      <c r="L12" s="38" t="s">
        <v>25</v>
      </c>
      <c r="M12" s="36" t="s">
        <v>23</v>
      </c>
      <c r="N12" s="37" t="s">
        <v>24</v>
      </c>
      <c r="O12" s="35" t="s">
        <v>21</v>
      </c>
      <c r="P12" s="35" t="s">
        <v>21</v>
      </c>
      <c r="Q12" s="34" t="s">
        <v>21</v>
      </c>
      <c r="R12" s="132"/>
      <c r="S12" s="132"/>
      <c r="T12" s="132"/>
      <c r="U12" s="132"/>
      <c r="V12" s="132"/>
      <c r="W12" s="28"/>
      <c r="X12" s="28"/>
    </row>
    <row r="13" spans="1:24" ht="21.75" customHeight="1">
      <c r="A13" s="27">
        <f t="shared" ref="A13:A82" si="0">$E$6</f>
        <v>0</v>
      </c>
      <c r="B13" s="28"/>
      <c r="C13" s="39">
        <v>1</v>
      </c>
      <c r="D13" s="152"/>
      <c r="E13" s="152"/>
      <c r="F13" s="153"/>
      <c r="G13" s="154"/>
      <c r="H13" s="154"/>
      <c r="I13" s="154"/>
      <c r="J13" s="153"/>
      <c r="K13" s="154"/>
      <c r="L13" s="154"/>
      <c r="M13" s="153"/>
      <c r="N13" s="154"/>
      <c r="O13" s="155"/>
      <c r="P13" s="155"/>
      <c r="Q13" s="156"/>
      <c r="R13" s="40">
        <f>IF(H13=Sheet1!$C$7,0,IF(H13="",0,RESUMEN!$F$12))</f>
        <v>0</v>
      </c>
      <c r="S13" s="40">
        <f>SUM(COUNTIF(O13,Sheet1!$I$3),COUNTIF(O13,Sheet1!$I$4),COUNTIF(O13,Sheet1!$I$5))*RESUMEN!F$13+SUM(COUNTIF(P13,Sheet1!$I$3),COUNTIF(P13,Sheet1!$I$4),COUNTIF(P13,Sheet1!$I$5))*RESUMEN!F$13</f>
        <v>0</v>
      </c>
      <c r="T13" s="40">
        <f>SUM(COUNTIF(Q13,Sheet1!$I$3),COUNTIF(Q13,Sheet1!$I$4),COUNTIF(Q13,Sheet1!$I$5))*RESUMEN!F$14</f>
        <v>0</v>
      </c>
      <c r="U13" s="40">
        <f>+SUMIF(Sheet1!$E$2:$E$8,I13,Sheet1!$F$2:$F$8)+SUMIF(Sheet1!$E$2:$E$8,I13,Sheet1!$G$2:$G$8)+SUMIF(Sheet1!$E$2:$E$8,L13,Sheet1!$F$2:$F$8)+SUMIF(Sheet1!$E$2:$E$8,L13,Sheet1!$G$2:$G$8)</f>
        <v>0</v>
      </c>
      <c r="V13" s="40">
        <f t="shared" ref="V13:V82" si="1">SUM(R13:U13)</f>
        <v>0</v>
      </c>
      <c r="W13" s="28"/>
      <c r="X13" s="28"/>
    </row>
    <row r="14" spans="1:24" ht="21.75" customHeight="1">
      <c r="A14" s="27">
        <f t="shared" si="0"/>
        <v>0</v>
      </c>
      <c r="B14" s="28"/>
      <c r="C14" s="39">
        <v>2</v>
      </c>
      <c r="D14" s="152"/>
      <c r="E14" s="152"/>
      <c r="F14" s="153"/>
      <c r="G14" s="154"/>
      <c r="H14" s="154"/>
      <c r="I14" s="154"/>
      <c r="J14" s="153"/>
      <c r="K14" s="154"/>
      <c r="L14" s="154"/>
      <c r="M14" s="153"/>
      <c r="N14" s="154"/>
      <c r="O14" s="155"/>
      <c r="P14" s="155"/>
      <c r="Q14" s="155"/>
      <c r="R14" s="40">
        <f>IF(H14=Sheet1!$C$7,0,IF(H14="",0,RESUMEN!$F$12))</f>
        <v>0</v>
      </c>
      <c r="S14" s="40">
        <f>SUM(COUNTIF(O14,Sheet1!$I$3),COUNTIF(O14,Sheet1!$I$4),COUNTIF(O14,Sheet1!$I$5))*RESUMEN!F$13+SUM(COUNTIF(P14,Sheet1!$I$3),COUNTIF(P14,Sheet1!$I$4),COUNTIF(P14,Sheet1!$I$5))*RESUMEN!F$13</f>
        <v>0</v>
      </c>
      <c r="T14" s="40">
        <f>SUM(COUNTIF(Q14,Sheet1!$I$3),COUNTIF(Q14,Sheet1!$I$4),COUNTIF(Q14,Sheet1!$I$5))*RESUMEN!F$14</f>
        <v>0</v>
      </c>
      <c r="U14" s="40">
        <f>+SUMIF(Sheet1!$E$2:$E$8,I14,Sheet1!$F$2:$F$8)+SUMIF(Sheet1!$E$2:$E$8,I14,Sheet1!$G$2:$G$8)+SUMIF(Sheet1!$E$2:$E$8,L14,Sheet1!$F$2:$F$8)+SUMIF(Sheet1!$E$2:$E$8,L14,Sheet1!$G$2:$G$8)</f>
        <v>0</v>
      </c>
      <c r="V14" s="40">
        <f t="shared" si="1"/>
        <v>0</v>
      </c>
      <c r="W14" s="28"/>
      <c r="X14" s="28"/>
    </row>
    <row r="15" spans="1:24" ht="21.75" customHeight="1">
      <c r="A15" s="27">
        <f t="shared" si="0"/>
        <v>0</v>
      </c>
      <c r="B15" s="28"/>
      <c r="C15" s="39">
        <v>3</v>
      </c>
      <c r="D15" s="152"/>
      <c r="E15" s="152"/>
      <c r="F15" s="153"/>
      <c r="G15" s="154"/>
      <c r="H15" s="154"/>
      <c r="I15" s="154"/>
      <c r="J15" s="153"/>
      <c r="K15" s="154"/>
      <c r="L15" s="154"/>
      <c r="M15" s="153"/>
      <c r="N15" s="154"/>
      <c r="O15" s="155"/>
      <c r="P15" s="155"/>
      <c r="Q15" s="155"/>
      <c r="R15" s="40">
        <f>IF(H15=Sheet1!$C$7,0,IF(H15="",0,RESUMEN!$F$12))</f>
        <v>0</v>
      </c>
      <c r="S15" s="40">
        <f>SUM(COUNTIF(O15,Sheet1!$I$3),COUNTIF(O15,Sheet1!$I$4),COUNTIF(O15,Sheet1!$I$5))*RESUMEN!F$13+SUM(COUNTIF(P15,Sheet1!$I$3),COUNTIF(P15,Sheet1!$I$4),COUNTIF(P15,Sheet1!$I$5))*RESUMEN!F$13</f>
        <v>0</v>
      </c>
      <c r="T15" s="40">
        <f>SUM(COUNTIF(Q15,Sheet1!$I$3),COUNTIF(Q15,Sheet1!$I$4),COUNTIF(Q15,Sheet1!$I$5))*RESUMEN!F$14</f>
        <v>0</v>
      </c>
      <c r="U15" s="40">
        <f>+SUMIF(Sheet1!$E$2:$E$8,I15,Sheet1!$F$2:$F$8)+SUMIF(Sheet1!$E$2:$E$8,I15,Sheet1!$G$2:$G$8)+SUMIF(Sheet1!$E$2:$E$8,L15,Sheet1!$F$2:$F$8)+SUMIF(Sheet1!$E$2:$E$8,L15,Sheet1!$G$2:$G$8)</f>
        <v>0</v>
      </c>
      <c r="V15" s="40">
        <f t="shared" si="1"/>
        <v>0</v>
      </c>
      <c r="W15" s="28"/>
      <c r="X15" s="28"/>
    </row>
    <row r="16" spans="1:24" ht="21.75" customHeight="1">
      <c r="A16" s="27">
        <f t="shared" si="0"/>
        <v>0</v>
      </c>
      <c r="B16" s="28"/>
      <c r="C16" s="39">
        <v>4</v>
      </c>
      <c r="D16" s="152"/>
      <c r="E16" s="152"/>
      <c r="F16" s="153"/>
      <c r="G16" s="154"/>
      <c r="H16" s="154"/>
      <c r="I16" s="154"/>
      <c r="J16" s="153"/>
      <c r="K16" s="154"/>
      <c r="L16" s="154"/>
      <c r="M16" s="153"/>
      <c r="N16" s="154"/>
      <c r="O16" s="155"/>
      <c r="P16" s="155"/>
      <c r="Q16" s="155"/>
      <c r="R16" s="40">
        <f>IF(H16=Sheet1!$C$7,0,IF(H16="",0,RESUMEN!$F$12))</f>
        <v>0</v>
      </c>
      <c r="S16" s="40">
        <f>SUM(COUNTIF(O16,Sheet1!$I$3),COUNTIF(O16,Sheet1!$I$4),COUNTIF(O16,Sheet1!$I$5))*RESUMEN!F$13+SUM(COUNTIF(P16,Sheet1!$I$3),COUNTIF(P16,Sheet1!$I$4),COUNTIF(P16,Sheet1!$I$5))*RESUMEN!F$13</f>
        <v>0</v>
      </c>
      <c r="T16" s="40">
        <f>SUM(COUNTIF(Q16,Sheet1!$I$3),COUNTIF(Q16,Sheet1!$I$4),COUNTIF(Q16,Sheet1!$I$5))*RESUMEN!F$14</f>
        <v>0</v>
      </c>
      <c r="U16" s="40">
        <f>+SUMIF(Sheet1!$E$2:$E$8,I16,Sheet1!$F$2:$F$8)+SUMIF(Sheet1!$E$2:$E$8,I16,Sheet1!$G$2:$G$8)+SUMIF(Sheet1!$E$2:$E$8,L16,Sheet1!$F$2:$F$8)+SUMIF(Sheet1!$E$2:$E$8,L16,Sheet1!$G$2:$G$8)</f>
        <v>0</v>
      </c>
      <c r="V16" s="40">
        <f t="shared" si="1"/>
        <v>0</v>
      </c>
      <c r="W16" s="28"/>
      <c r="X16" s="28"/>
    </row>
    <row r="17" spans="1:24" ht="21.75" customHeight="1">
      <c r="A17" s="27">
        <f t="shared" si="0"/>
        <v>0</v>
      </c>
      <c r="B17" s="28"/>
      <c r="C17" s="39">
        <v>5</v>
      </c>
      <c r="D17" s="152"/>
      <c r="E17" s="152"/>
      <c r="F17" s="153"/>
      <c r="G17" s="154"/>
      <c r="H17" s="154"/>
      <c r="I17" s="154"/>
      <c r="J17" s="153"/>
      <c r="K17" s="154"/>
      <c r="L17" s="154"/>
      <c r="M17" s="153"/>
      <c r="N17" s="154"/>
      <c r="O17" s="155"/>
      <c r="P17" s="155"/>
      <c r="Q17" s="155"/>
      <c r="R17" s="40">
        <f>IF(H17=Sheet1!$C$7,0,IF(H17="",0,RESUMEN!$F$12))</f>
        <v>0</v>
      </c>
      <c r="S17" s="40">
        <f>SUM(COUNTIF(O17,Sheet1!$I$3),COUNTIF(O17,Sheet1!$I$4),COUNTIF(O17,Sheet1!$I$5))*RESUMEN!F$13+SUM(COUNTIF(P17,Sheet1!$I$3),COUNTIF(P17,Sheet1!$I$4),COUNTIF(P17,Sheet1!$I$5))*RESUMEN!F$13</f>
        <v>0</v>
      </c>
      <c r="T17" s="40">
        <f>SUM(COUNTIF(Q17,Sheet1!$I$3),COUNTIF(Q17,Sheet1!$I$4),COUNTIF(Q17,Sheet1!$I$5))*RESUMEN!F$14</f>
        <v>0</v>
      </c>
      <c r="U17" s="40">
        <f>+SUMIF(Sheet1!$E$2:$E$8,I17,Sheet1!$F$2:$F$8)+SUMIF(Sheet1!$E$2:$E$8,I17,Sheet1!$G$2:$G$8)+SUMIF(Sheet1!$E$2:$E$8,L17,Sheet1!$F$2:$F$8)+SUMIF(Sheet1!$E$2:$E$8,L17,Sheet1!$G$2:$G$8)</f>
        <v>0</v>
      </c>
      <c r="V17" s="40">
        <f t="shared" si="1"/>
        <v>0</v>
      </c>
      <c r="W17" s="28"/>
      <c r="X17" s="28"/>
    </row>
    <row r="18" spans="1:24" ht="21.75" customHeight="1">
      <c r="A18" s="27">
        <f t="shared" si="0"/>
        <v>0</v>
      </c>
      <c r="B18" s="28"/>
      <c r="C18" s="39">
        <v>6</v>
      </c>
      <c r="D18" s="152"/>
      <c r="E18" s="152"/>
      <c r="F18" s="153"/>
      <c r="G18" s="154"/>
      <c r="H18" s="154"/>
      <c r="I18" s="154"/>
      <c r="J18" s="153"/>
      <c r="K18" s="154"/>
      <c r="L18" s="154"/>
      <c r="M18" s="153"/>
      <c r="N18" s="154"/>
      <c r="O18" s="155"/>
      <c r="P18" s="155"/>
      <c r="Q18" s="155"/>
      <c r="R18" s="40">
        <f>IF(H18=Sheet1!$C$7,0,IF(H18="",0,RESUMEN!$F$12))</f>
        <v>0</v>
      </c>
      <c r="S18" s="40">
        <f>SUM(COUNTIF(O18,Sheet1!$I$3),COUNTIF(O18,Sheet1!$I$4),COUNTIF(O18,Sheet1!$I$5))*RESUMEN!F$13+SUM(COUNTIF(P18,Sheet1!$I$3),COUNTIF(P18,Sheet1!$I$4),COUNTIF(P18,Sheet1!$I$5))*RESUMEN!F$13</f>
        <v>0</v>
      </c>
      <c r="T18" s="40">
        <f>SUM(COUNTIF(Q18,Sheet1!$I$3),COUNTIF(Q18,Sheet1!$I$4),COUNTIF(Q18,Sheet1!$I$5))*RESUMEN!F$14</f>
        <v>0</v>
      </c>
      <c r="U18" s="40">
        <f>+SUMIF(Sheet1!$E$2:$E$8,I18,Sheet1!$F$2:$F$8)+SUMIF(Sheet1!$E$2:$E$8,I18,Sheet1!$G$2:$G$8)+SUMIF(Sheet1!$E$2:$E$8,L18,Sheet1!$F$2:$F$8)+SUMIF(Sheet1!$E$2:$E$8,L18,Sheet1!$G$2:$G$8)</f>
        <v>0</v>
      </c>
      <c r="V18" s="40">
        <f t="shared" si="1"/>
        <v>0</v>
      </c>
      <c r="W18" s="28"/>
      <c r="X18" s="28"/>
    </row>
    <row r="19" spans="1:24" ht="21.75" customHeight="1">
      <c r="A19" s="27">
        <f t="shared" si="0"/>
        <v>0</v>
      </c>
      <c r="B19" s="28"/>
      <c r="C19" s="39">
        <v>7</v>
      </c>
      <c r="D19" s="152"/>
      <c r="E19" s="152"/>
      <c r="F19" s="153"/>
      <c r="G19" s="154"/>
      <c r="H19" s="154"/>
      <c r="I19" s="154"/>
      <c r="J19" s="153"/>
      <c r="K19" s="154"/>
      <c r="L19" s="154"/>
      <c r="M19" s="153"/>
      <c r="N19" s="154"/>
      <c r="O19" s="155"/>
      <c r="P19" s="155"/>
      <c r="Q19" s="155"/>
      <c r="R19" s="40">
        <f>IF(H19=Sheet1!$C$7,0,IF(H19="",0,RESUMEN!$F$12))</f>
        <v>0</v>
      </c>
      <c r="S19" s="40">
        <f>SUM(COUNTIF(O19,Sheet1!$I$3),COUNTIF(O19,Sheet1!$I$4),COUNTIF(O19,Sheet1!$I$5))*RESUMEN!F$13+SUM(COUNTIF(P19,Sheet1!$I$3),COUNTIF(P19,Sheet1!$I$4),COUNTIF(P19,Sheet1!$I$5))*RESUMEN!F$13</f>
        <v>0</v>
      </c>
      <c r="T19" s="40">
        <f>SUM(COUNTIF(Q19,Sheet1!$I$3),COUNTIF(Q19,Sheet1!$I$4),COUNTIF(Q19,Sheet1!$I$5))*RESUMEN!F$14</f>
        <v>0</v>
      </c>
      <c r="U19" s="40">
        <f>+SUMIF(Sheet1!$E$2:$E$8,I19,Sheet1!$F$2:$F$8)+SUMIF(Sheet1!$E$2:$E$8,I19,Sheet1!$G$2:$G$8)+SUMIF(Sheet1!$E$2:$E$8,L19,Sheet1!$F$2:$F$8)+SUMIF(Sheet1!$E$2:$E$8,L19,Sheet1!$G$2:$G$8)</f>
        <v>0</v>
      </c>
      <c r="V19" s="40">
        <f t="shared" si="1"/>
        <v>0</v>
      </c>
      <c r="W19" s="28"/>
      <c r="X19" s="28"/>
    </row>
    <row r="20" spans="1:24" ht="21.75" customHeight="1">
      <c r="A20" s="27">
        <f t="shared" si="0"/>
        <v>0</v>
      </c>
      <c r="B20" s="28"/>
      <c r="C20" s="39">
        <v>8</v>
      </c>
      <c r="D20" s="152"/>
      <c r="E20" s="152"/>
      <c r="F20" s="153"/>
      <c r="G20" s="154"/>
      <c r="H20" s="154"/>
      <c r="I20" s="154"/>
      <c r="J20" s="153"/>
      <c r="K20" s="154"/>
      <c r="L20" s="154"/>
      <c r="M20" s="153"/>
      <c r="N20" s="154"/>
      <c r="O20" s="155"/>
      <c r="P20" s="155"/>
      <c r="Q20" s="155"/>
      <c r="R20" s="40">
        <f>IF(H20=Sheet1!$C$7,0,IF(H20="",0,RESUMEN!$F$12))</f>
        <v>0</v>
      </c>
      <c r="S20" s="40">
        <f>SUM(COUNTIF(O20,Sheet1!$I$3),COUNTIF(O20,Sheet1!$I$4),COUNTIF(O20,Sheet1!$I$5))*RESUMEN!F$13+SUM(COUNTIF(P20,Sheet1!$I$3),COUNTIF(P20,Sheet1!$I$4),COUNTIF(P20,Sheet1!$I$5))*RESUMEN!F$13</f>
        <v>0</v>
      </c>
      <c r="T20" s="40">
        <f>SUM(COUNTIF(Q20,Sheet1!$I$3),COUNTIF(Q20,Sheet1!$I$4),COUNTIF(Q20,Sheet1!$I$5))*RESUMEN!F$14</f>
        <v>0</v>
      </c>
      <c r="U20" s="40">
        <f>+SUMIF(Sheet1!$E$2:$E$8,I20,Sheet1!$F$2:$F$8)+SUMIF(Sheet1!$E$2:$E$8,I20,Sheet1!$G$2:$G$8)+SUMIF(Sheet1!$E$2:$E$8,L20,Sheet1!$F$2:$F$8)+SUMIF(Sheet1!$E$2:$E$8,L20,Sheet1!$G$2:$G$8)</f>
        <v>0</v>
      </c>
      <c r="V20" s="40">
        <f t="shared" si="1"/>
        <v>0</v>
      </c>
      <c r="W20" s="28"/>
      <c r="X20" s="28"/>
    </row>
    <row r="21" spans="1:24" ht="21.75" customHeight="1">
      <c r="A21" s="27">
        <f t="shared" si="0"/>
        <v>0</v>
      </c>
      <c r="B21" s="28"/>
      <c r="C21" s="39">
        <v>9</v>
      </c>
      <c r="D21" s="152"/>
      <c r="E21" s="152"/>
      <c r="F21" s="153"/>
      <c r="G21" s="154"/>
      <c r="H21" s="154"/>
      <c r="I21" s="154"/>
      <c r="J21" s="153"/>
      <c r="K21" s="154"/>
      <c r="L21" s="154"/>
      <c r="M21" s="153"/>
      <c r="N21" s="154"/>
      <c r="O21" s="155"/>
      <c r="P21" s="155"/>
      <c r="Q21" s="155"/>
      <c r="R21" s="40">
        <f>IF(H21=Sheet1!$C$7,0,IF(H21="",0,RESUMEN!$F$12))</f>
        <v>0</v>
      </c>
      <c r="S21" s="40">
        <f>SUM(COUNTIF(O21,Sheet1!$I$3),COUNTIF(O21,Sheet1!$I$4),COUNTIF(O21,Sheet1!$I$5))*RESUMEN!F$13+SUM(COUNTIF(P21,Sheet1!$I$3),COUNTIF(P21,Sheet1!$I$4),COUNTIF(P21,Sheet1!$I$5))*RESUMEN!F$13</f>
        <v>0</v>
      </c>
      <c r="T21" s="40">
        <f>SUM(COUNTIF(Q21,Sheet1!$I$3),COUNTIF(Q21,Sheet1!$I$4),COUNTIF(Q21,Sheet1!$I$5))*RESUMEN!F$14</f>
        <v>0</v>
      </c>
      <c r="U21" s="40">
        <f>+SUMIF(Sheet1!$E$2:$E$8,I21,Sheet1!$F$2:$F$8)+SUMIF(Sheet1!$E$2:$E$8,I21,Sheet1!$G$2:$G$8)+SUMIF(Sheet1!$E$2:$E$8,L21,Sheet1!$F$2:$F$8)+SUMIF(Sheet1!$E$2:$E$8,L21,Sheet1!$G$2:$G$8)</f>
        <v>0</v>
      </c>
      <c r="V21" s="40">
        <f t="shared" si="1"/>
        <v>0</v>
      </c>
      <c r="W21" s="28"/>
      <c r="X21" s="28"/>
    </row>
    <row r="22" spans="1:24" ht="21.75" customHeight="1">
      <c r="A22" s="27">
        <f t="shared" si="0"/>
        <v>0</v>
      </c>
      <c r="B22" s="28"/>
      <c r="C22" s="39">
        <v>10</v>
      </c>
      <c r="D22" s="152"/>
      <c r="E22" s="152"/>
      <c r="F22" s="153"/>
      <c r="G22" s="154"/>
      <c r="H22" s="154"/>
      <c r="I22" s="154"/>
      <c r="J22" s="153"/>
      <c r="K22" s="154"/>
      <c r="L22" s="154"/>
      <c r="M22" s="153"/>
      <c r="N22" s="154"/>
      <c r="O22" s="155"/>
      <c r="P22" s="155"/>
      <c r="Q22" s="155"/>
      <c r="R22" s="40">
        <f>IF(H22=Sheet1!$C$7,0,IF(H22="",0,RESUMEN!$F$12))</f>
        <v>0</v>
      </c>
      <c r="S22" s="40">
        <f>SUM(COUNTIF(O22,Sheet1!$I$3),COUNTIF(O22,Sheet1!$I$4),COUNTIF(O22,Sheet1!$I$5))*RESUMEN!F$13+SUM(COUNTIF(P22,Sheet1!$I$3),COUNTIF(P22,Sheet1!$I$4),COUNTIF(P22,Sheet1!$I$5))*RESUMEN!F$13</f>
        <v>0</v>
      </c>
      <c r="T22" s="40">
        <f>SUM(COUNTIF(Q22,Sheet1!$I$3),COUNTIF(Q22,Sheet1!$I$4),COUNTIF(Q22,Sheet1!$I$5))*RESUMEN!F$14</f>
        <v>0</v>
      </c>
      <c r="U22" s="40">
        <f>+SUMIF(Sheet1!$E$2:$E$8,I22,Sheet1!$F$2:$F$8)+SUMIF(Sheet1!$E$2:$E$8,I22,Sheet1!$G$2:$G$8)+SUMIF(Sheet1!$E$2:$E$8,L22,Sheet1!$F$2:$F$8)+SUMIF(Sheet1!$E$2:$E$8,L22,Sheet1!$G$2:$G$8)</f>
        <v>0</v>
      </c>
      <c r="V22" s="40">
        <f t="shared" si="1"/>
        <v>0</v>
      </c>
      <c r="W22" s="28"/>
      <c r="X22" s="28"/>
    </row>
    <row r="23" spans="1:24" ht="21.75" customHeight="1">
      <c r="A23" s="27">
        <f t="shared" si="0"/>
        <v>0</v>
      </c>
      <c r="B23" s="28"/>
      <c r="C23" s="39">
        <v>11</v>
      </c>
      <c r="D23" s="152"/>
      <c r="E23" s="152"/>
      <c r="F23" s="153"/>
      <c r="G23" s="154"/>
      <c r="H23" s="154"/>
      <c r="I23" s="154"/>
      <c r="J23" s="153"/>
      <c r="K23" s="154"/>
      <c r="L23" s="154"/>
      <c r="M23" s="153"/>
      <c r="N23" s="154"/>
      <c r="O23" s="155"/>
      <c r="P23" s="155"/>
      <c r="Q23" s="155"/>
      <c r="R23" s="40">
        <f>IF(H23=Sheet1!$C$7,0,IF(H23="",0,RESUMEN!$F$12))</f>
        <v>0</v>
      </c>
      <c r="S23" s="40">
        <f>SUM(COUNTIF(O23,Sheet1!$I$3),COUNTIF(O23,Sheet1!$I$4),COUNTIF(O23,Sheet1!$I$5))*RESUMEN!F$13+SUM(COUNTIF(P23,Sheet1!$I$3),COUNTIF(P23,Sheet1!$I$4),COUNTIF(P23,Sheet1!$I$5))*RESUMEN!F$13</f>
        <v>0</v>
      </c>
      <c r="T23" s="40">
        <f>SUM(COUNTIF(Q23,Sheet1!$I$3),COUNTIF(Q23,Sheet1!$I$4),COUNTIF(Q23,Sheet1!$I$5))*RESUMEN!F$14</f>
        <v>0</v>
      </c>
      <c r="U23" s="40">
        <f>+SUMIF(Sheet1!$E$2:$E$8,I23,Sheet1!$F$2:$F$8)+SUMIF(Sheet1!$E$2:$E$8,I23,Sheet1!$G$2:$G$8)+SUMIF(Sheet1!$E$2:$E$8,L23,Sheet1!$F$2:$F$8)+SUMIF(Sheet1!$E$2:$E$8,L23,Sheet1!$G$2:$G$8)</f>
        <v>0</v>
      </c>
      <c r="V23" s="40">
        <f t="shared" si="1"/>
        <v>0</v>
      </c>
      <c r="W23" s="28"/>
      <c r="X23" s="28"/>
    </row>
    <row r="24" spans="1:24" ht="21.75" customHeight="1">
      <c r="A24" s="27">
        <f t="shared" si="0"/>
        <v>0</v>
      </c>
      <c r="B24" s="28"/>
      <c r="C24" s="39">
        <v>12</v>
      </c>
      <c r="D24" s="152"/>
      <c r="E24" s="152"/>
      <c r="F24" s="153"/>
      <c r="G24" s="154"/>
      <c r="H24" s="154"/>
      <c r="I24" s="154"/>
      <c r="J24" s="153"/>
      <c r="K24" s="154"/>
      <c r="L24" s="154"/>
      <c r="M24" s="153"/>
      <c r="N24" s="154"/>
      <c r="O24" s="155"/>
      <c r="P24" s="155"/>
      <c r="Q24" s="155"/>
      <c r="R24" s="40">
        <f>IF(H24=Sheet1!$C$7,0,IF(H24="",0,RESUMEN!$F$12))</f>
        <v>0</v>
      </c>
      <c r="S24" s="40">
        <f>SUM(COUNTIF(O24,Sheet1!$I$3),COUNTIF(O24,Sheet1!$I$4),COUNTIF(O24,Sheet1!$I$5))*RESUMEN!F$13+SUM(COUNTIF(P24,Sheet1!$I$3),COUNTIF(P24,Sheet1!$I$4),COUNTIF(P24,Sheet1!$I$5))*RESUMEN!F$13</f>
        <v>0</v>
      </c>
      <c r="T24" s="40">
        <f>SUM(COUNTIF(Q24,Sheet1!$I$3),COUNTIF(Q24,Sheet1!$I$4),COUNTIF(Q24,Sheet1!$I$5))*RESUMEN!F$14</f>
        <v>0</v>
      </c>
      <c r="U24" s="40">
        <f>+SUMIF(Sheet1!$E$2:$E$8,I24,Sheet1!$F$2:$F$8)+SUMIF(Sheet1!$E$2:$E$8,I24,Sheet1!$G$2:$G$8)+SUMIF(Sheet1!$E$2:$E$8,L24,Sheet1!$F$2:$F$8)+SUMIF(Sheet1!$E$2:$E$8,L24,Sheet1!$G$2:$G$8)</f>
        <v>0</v>
      </c>
      <c r="V24" s="40">
        <f t="shared" si="1"/>
        <v>0</v>
      </c>
      <c r="W24" s="28"/>
      <c r="X24" s="28"/>
    </row>
    <row r="25" spans="1:24" ht="21.75" customHeight="1">
      <c r="A25" s="27">
        <f t="shared" si="0"/>
        <v>0</v>
      </c>
      <c r="B25" s="28"/>
      <c r="C25" s="39">
        <v>13</v>
      </c>
      <c r="D25" s="152"/>
      <c r="E25" s="152"/>
      <c r="F25" s="153"/>
      <c r="G25" s="154"/>
      <c r="H25" s="154"/>
      <c r="I25" s="154"/>
      <c r="J25" s="153"/>
      <c r="K25" s="154"/>
      <c r="L25" s="154"/>
      <c r="M25" s="153"/>
      <c r="N25" s="154"/>
      <c r="O25" s="155"/>
      <c r="P25" s="155"/>
      <c r="Q25" s="155"/>
      <c r="R25" s="40">
        <f>IF(H25=Sheet1!$C$7,0,IF(H25="",0,RESUMEN!$F$12))</f>
        <v>0</v>
      </c>
      <c r="S25" s="40">
        <f>SUM(COUNTIF(O25,Sheet1!$I$3),COUNTIF(O25,Sheet1!$I$4),COUNTIF(O25,Sheet1!$I$5))*RESUMEN!F$13+SUM(COUNTIF(P25,Sheet1!$I$3),COUNTIF(P25,Sheet1!$I$4),COUNTIF(P25,Sheet1!$I$5))*RESUMEN!F$13</f>
        <v>0</v>
      </c>
      <c r="T25" s="40">
        <f>SUM(COUNTIF(Q25,Sheet1!$I$3),COUNTIF(Q25,Sheet1!$I$4),COUNTIF(Q25,Sheet1!$I$5))*RESUMEN!F$14</f>
        <v>0</v>
      </c>
      <c r="U25" s="40">
        <f>+SUMIF(Sheet1!$E$2:$E$8,I25,Sheet1!$F$2:$F$8)+SUMIF(Sheet1!$E$2:$E$8,I25,Sheet1!$G$2:$G$8)+SUMIF(Sheet1!$E$2:$E$8,L25,Sheet1!$F$2:$F$8)+SUMIF(Sheet1!$E$2:$E$8,L25,Sheet1!$G$2:$G$8)</f>
        <v>0</v>
      </c>
      <c r="V25" s="40">
        <f t="shared" si="1"/>
        <v>0</v>
      </c>
      <c r="W25" s="28"/>
      <c r="X25" s="28"/>
    </row>
    <row r="26" spans="1:24" ht="21.75" customHeight="1">
      <c r="A26" s="27">
        <f t="shared" si="0"/>
        <v>0</v>
      </c>
      <c r="B26" s="28"/>
      <c r="C26" s="39">
        <v>14</v>
      </c>
      <c r="D26" s="152"/>
      <c r="E26" s="152"/>
      <c r="F26" s="153"/>
      <c r="G26" s="154"/>
      <c r="H26" s="154"/>
      <c r="I26" s="154"/>
      <c r="J26" s="153"/>
      <c r="K26" s="154"/>
      <c r="L26" s="154"/>
      <c r="M26" s="153"/>
      <c r="N26" s="154"/>
      <c r="O26" s="155"/>
      <c r="P26" s="155"/>
      <c r="Q26" s="155"/>
      <c r="R26" s="40">
        <f>IF(H26=Sheet1!$C$7,0,IF(H26="",0,RESUMEN!$F$12))</f>
        <v>0</v>
      </c>
      <c r="S26" s="40">
        <f>SUM(COUNTIF(O26,Sheet1!$I$3),COUNTIF(O26,Sheet1!$I$4),COUNTIF(O26,Sheet1!$I$5))*RESUMEN!F$13+SUM(COUNTIF(P26,Sheet1!$I$3),COUNTIF(P26,Sheet1!$I$4),COUNTIF(P26,Sheet1!$I$5))*RESUMEN!F$13</f>
        <v>0</v>
      </c>
      <c r="T26" s="40">
        <f>SUM(COUNTIF(Q26,Sheet1!$I$3),COUNTIF(Q26,Sheet1!$I$4),COUNTIF(Q26,Sheet1!$I$5))*RESUMEN!F$14</f>
        <v>0</v>
      </c>
      <c r="U26" s="40">
        <f>+SUMIF(Sheet1!$E$2:$E$8,I26,Sheet1!$F$2:$F$8)+SUMIF(Sheet1!$E$2:$E$8,I26,Sheet1!$G$2:$G$8)+SUMIF(Sheet1!$E$2:$E$8,L26,Sheet1!$F$2:$F$8)+SUMIF(Sheet1!$E$2:$E$8,L26,Sheet1!$G$2:$G$8)</f>
        <v>0</v>
      </c>
      <c r="V26" s="40">
        <f t="shared" si="1"/>
        <v>0</v>
      </c>
      <c r="W26" s="28"/>
      <c r="X26" s="28"/>
    </row>
    <row r="27" spans="1:24" ht="21.75" customHeight="1">
      <c r="A27" s="27">
        <f t="shared" si="0"/>
        <v>0</v>
      </c>
      <c r="B27" s="28"/>
      <c r="C27" s="39">
        <v>15</v>
      </c>
      <c r="D27" s="152"/>
      <c r="E27" s="152"/>
      <c r="F27" s="153"/>
      <c r="G27" s="154"/>
      <c r="H27" s="154"/>
      <c r="I27" s="154"/>
      <c r="J27" s="153"/>
      <c r="K27" s="154"/>
      <c r="L27" s="154"/>
      <c r="M27" s="153"/>
      <c r="N27" s="154"/>
      <c r="O27" s="155"/>
      <c r="P27" s="155"/>
      <c r="Q27" s="155"/>
      <c r="R27" s="40">
        <f>IF(H27=Sheet1!$C$7,0,IF(H27="",0,RESUMEN!$F$12))</f>
        <v>0</v>
      </c>
      <c r="S27" s="40">
        <f>SUM(COUNTIF(O27,Sheet1!$I$3),COUNTIF(O27,Sheet1!$I$4),COUNTIF(O27,Sheet1!$I$5))*RESUMEN!F$13+SUM(COUNTIF(P27,Sheet1!$I$3),COUNTIF(P27,Sheet1!$I$4),COUNTIF(P27,Sheet1!$I$5))*RESUMEN!F$13</f>
        <v>0</v>
      </c>
      <c r="T27" s="40">
        <f>SUM(COUNTIF(Q27,Sheet1!$I$3),COUNTIF(Q27,Sheet1!$I$4),COUNTIF(Q27,Sheet1!$I$5))*RESUMEN!F$14</f>
        <v>0</v>
      </c>
      <c r="U27" s="40">
        <f>+SUMIF(Sheet1!$E$2:$E$8,I27,Sheet1!$F$2:$F$8)+SUMIF(Sheet1!$E$2:$E$8,I27,Sheet1!$G$2:$G$8)+SUMIF(Sheet1!$E$2:$E$8,L27,Sheet1!$F$2:$F$8)+SUMIF(Sheet1!$E$2:$E$8,L27,Sheet1!$G$2:$G$8)</f>
        <v>0</v>
      </c>
      <c r="V27" s="40">
        <f t="shared" si="1"/>
        <v>0</v>
      </c>
      <c r="W27" s="28"/>
      <c r="X27" s="28"/>
    </row>
    <row r="28" spans="1:24" ht="21.75" customHeight="1">
      <c r="A28" s="27">
        <f t="shared" si="0"/>
        <v>0</v>
      </c>
      <c r="B28" s="28"/>
      <c r="C28" s="39">
        <v>16</v>
      </c>
      <c r="D28" s="152"/>
      <c r="E28" s="152"/>
      <c r="F28" s="153"/>
      <c r="G28" s="154"/>
      <c r="H28" s="154"/>
      <c r="I28" s="154"/>
      <c r="J28" s="153"/>
      <c r="K28" s="154"/>
      <c r="L28" s="154"/>
      <c r="M28" s="153"/>
      <c r="N28" s="154"/>
      <c r="O28" s="155"/>
      <c r="P28" s="155"/>
      <c r="Q28" s="155"/>
      <c r="R28" s="40">
        <f>IF(H28=Sheet1!$C$7,0,IF(H28="",0,RESUMEN!$F$12))</f>
        <v>0</v>
      </c>
      <c r="S28" s="40">
        <f>SUM(COUNTIF(O28,Sheet1!$I$3),COUNTIF(O28,Sheet1!$I$4),COUNTIF(O28,Sheet1!$I$5))*RESUMEN!F$13+SUM(COUNTIF(P28,Sheet1!$I$3),COUNTIF(P28,Sheet1!$I$4),COUNTIF(P28,Sheet1!$I$5))*RESUMEN!F$13</f>
        <v>0</v>
      </c>
      <c r="T28" s="40">
        <f>SUM(COUNTIF(Q28,Sheet1!$I$3),COUNTIF(Q28,Sheet1!$I$4),COUNTIF(Q28,Sheet1!$I$5))*RESUMEN!F$14</f>
        <v>0</v>
      </c>
      <c r="U28" s="40">
        <f>+SUMIF(Sheet1!$E$2:$E$8,I28,Sheet1!$F$2:$F$8)+SUMIF(Sheet1!$E$2:$E$8,I28,Sheet1!$G$2:$G$8)+SUMIF(Sheet1!$E$2:$E$8,L28,Sheet1!$F$2:$F$8)+SUMIF(Sheet1!$E$2:$E$8,L28,Sheet1!$G$2:$G$8)</f>
        <v>0</v>
      </c>
      <c r="V28" s="40">
        <f t="shared" si="1"/>
        <v>0</v>
      </c>
      <c r="W28" s="28"/>
      <c r="X28" s="28"/>
    </row>
    <row r="29" spans="1:24" ht="21.75" customHeight="1">
      <c r="A29" s="27">
        <f t="shared" si="0"/>
        <v>0</v>
      </c>
      <c r="B29" s="28"/>
      <c r="C29" s="39">
        <v>17</v>
      </c>
      <c r="D29" s="152"/>
      <c r="E29" s="152"/>
      <c r="F29" s="153"/>
      <c r="G29" s="154"/>
      <c r="H29" s="154"/>
      <c r="I29" s="154"/>
      <c r="J29" s="153"/>
      <c r="K29" s="154"/>
      <c r="L29" s="154"/>
      <c r="M29" s="153"/>
      <c r="N29" s="154"/>
      <c r="O29" s="155"/>
      <c r="P29" s="155"/>
      <c r="Q29" s="155"/>
      <c r="R29" s="40">
        <f>IF(H29=Sheet1!$C$7,0,IF(H29="",0,RESUMEN!$F$12))</f>
        <v>0</v>
      </c>
      <c r="S29" s="40">
        <f>SUM(COUNTIF(O29,Sheet1!$I$3),COUNTIF(O29,Sheet1!$I$4),COUNTIF(O29,Sheet1!$I$5))*RESUMEN!F$13+SUM(COUNTIF(P29,Sheet1!$I$3),COUNTIF(P29,Sheet1!$I$4),COUNTIF(P29,Sheet1!$I$5))*RESUMEN!F$13</f>
        <v>0</v>
      </c>
      <c r="T29" s="40">
        <f>SUM(COUNTIF(Q29,Sheet1!$I$3),COUNTIF(Q29,Sheet1!$I$4),COUNTIF(Q29,Sheet1!$I$5))*RESUMEN!F$14</f>
        <v>0</v>
      </c>
      <c r="U29" s="40">
        <f>+SUMIF(Sheet1!$E$2:$E$8,I29,Sheet1!$F$2:$F$8)+SUMIF(Sheet1!$E$2:$E$8,I29,Sheet1!$G$2:$G$8)+SUMIF(Sheet1!$E$2:$E$8,L29,Sheet1!$F$2:$F$8)+SUMIF(Sheet1!$E$2:$E$8,L29,Sheet1!$G$2:$G$8)</f>
        <v>0</v>
      </c>
      <c r="V29" s="40">
        <f t="shared" si="1"/>
        <v>0</v>
      </c>
      <c r="W29" s="28"/>
      <c r="X29" s="28"/>
    </row>
    <row r="30" spans="1:24" ht="21.75" customHeight="1">
      <c r="A30" s="27">
        <f t="shared" si="0"/>
        <v>0</v>
      </c>
      <c r="B30" s="28"/>
      <c r="C30" s="39">
        <v>18</v>
      </c>
      <c r="D30" s="152"/>
      <c r="E30" s="152"/>
      <c r="F30" s="153"/>
      <c r="G30" s="154"/>
      <c r="H30" s="154"/>
      <c r="I30" s="154"/>
      <c r="J30" s="153"/>
      <c r="K30" s="154"/>
      <c r="L30" s="154"/>
      <c r="M30" s="153"/>
      <c r="N30" s="154"/>
      <c r="O30" s="155"/>
      <c r="P30" s="155"/>
      <c r="Q30" s="155"/>
      <c r="R30" s="40">
        <f>IF(H30=Sheet1!$C$7,0,IF(H30="",0,RESUMEN!$F$12))</f>
        <v>0</v>
      </c>
      <c r="S30" s="40">
        <f>SUM(COUNTIF(O30,Sheet1!$I$3),COUNTIF(O30,Sheet1!$I$4),COUNTIF(O30,Sheet1!$I$5))*RESUMEN!F$13+SUM(COUNTIF(P30,Sheet1!$I$3),COUNTIF(P30,Sheet1!$I$4),COUNTIF(P30,Sheet1!$I$5))*RESUMEN!F$13</f>
        <v>0</v>
      </c>
      <c r="T30" s="40">
        <f>SUM(COUNTIF(Q30,Sheet1!$I$3),COUNTIF(Q30,Sheet1!$I$4),COUNTIF(Q30,Sheet1!$I$5))*RESUMEN!F$14</f>
        <v>0</v>
      </c>
      <c r="U30" s="40">
        <f>+SUMIF(Sheet1!$E$2:$E$8,I30,Sheet1!$F$2:$F$8)+SUMIF(Sheet1!$E$2:$E$8,I30,Sheet1!$G$2:$G$8)+SUMIF(Sheet1!$E$2:$E$8,L30,Sheet1!$F$2:$F$8)+SUMIF(Sheet1!$E$2:$E$8,L30,Sheet1!$G$2:$G$8)</f>
        <v>0</v>
      </c>
      <c r="V30" s="40">
        <f t="shared" si="1"/>
        <v>0</v>
      </c>
      <c r="W30" s="28"/>
      <c r="X30" s="28"/>
    </row>
    <row r="31" spans="1:24" ht="21.75" customHeight="1">
      <c r="A31" s="27">
        <f t="shared" si="0"/>
        <v>0</v>
      </c>
      <c r="B31" s="28"/>
      <c r="C31" s="39">
        <v>19</v>
      </c>
      <c r="D31" s="152"/>
      <c r="E31" s="152"/>
      <c r="F31" s="153"/>
      <c r="G31" s="154"/>
      <c r="H31" s="154"/>
      <c r="I31" s="154"/>
      <c r="J31" s="153"/>
      <c r="K31" s="154"/>
      <c r="L31" s="154"/>
      <c r="M31" s="153"/>
      <c r="N31" s="154"/>
      <c r="O31" s="155"/>
      <c r="P31" s="155"/>
      <c r="Q31" s="155"/>
      <c r="R31" s="40">
        <f>IF(H31=Sheet1!$C$7,0,IF(H31="",0,RESUMEN!$F$12))</f>
        <v>0</v>
      </c>
      <c r="S31" s="40">
        <f>SUM(COUNTIF(O31,Sheet1!$I$3),COUNTIF(O31,Sheet1!$I$4),COUNTIF(O31,Sheet1!$I$5))*RESUMEN!F$13+SUM(COUNTIF(P31,Sheet1!$I$3),COUNTIF(P31,Sheet1!$I$4),COUNTIF(P31,Sheet1!$I$5))*RESUMEN!F$13</f>
        <v>0</v>
      </c>
      <c r="T31" s="40">
        <f>SUM(COUNTIF(Q31,Sheet1!$I$3),COUNTIF(Q31,Sheet1!$I$4),COUNTIF(Q31,Sheet1!$I$5))*RESUMEN!F$14</f>
        <v>0</v>
      </c>
      <c r="U31" s="40">
        <f>+SUMIF(Sheet1!$E$2:$E$8,I31,Sheet1!$F$2:$F$8)+SUMIF(Sheet1!$E$2:$E$8,I31,Sheet1!$G$2:$G$8)+SUMIF(Sheet1!$E$2:$E$8,L31,Sheet1!$F$2:$F$8)+SUMIF(Sheet1!$E$2:$E$8,L31,Sheet1!$G$2:$G$8)</f>
        <v>0</v>
      </c>
      <c r="V31" s="40">
        <f t="shared" si="1"/>
        <v>0</v>
      </c>
      <c r="W31" s="28"/>
      <c r="X31" s="28"/>
    </row>
    <row r="32" spans="1:24" ht="21.75" customHeight="1">
      <c r="A32" s="27">
        <f t="shared" si="0"/>
        <v>0</v>
      </c>
      <c r="B32" s="28"/>
      <c r="C32" s="39">
        <v>20</v>
      </c>
      <c r="D32" s="152"/>
      <c r="E32" s="152"/>
      <c r="F32" s="153"/>
      <c r="G32" s="154"/>
      <c r="H32" s="154"/>
      <c r="I32" s="154"/>
      <c r="J32" s="153"/>
      <c r="K32" s="154"/>
      <c r="L32" s="154"/>
      <c r="M32" s="153"/>
      <c r="N32" s="154"/>
      <c r="O32" s="155"/>
      <c r="P32" s="155"/>
      <c r="Q32" s="155"/>
      <c r="R32" s="40">
        <f>IF(H32=Sheet1!$C$7,0,IF(H32="",0,RESUMEN!$F$12))</f>
        <v>0</v>
      </c>
      <c r="S32" s="40">
        <f>SUM(COUNTIF(O32,Sheet1!$I$3),COUNTIF(O32,Sheet1!$I$4),COUNTIF(O32,Sheet1!$I$5))*RESUMEN!F$13+SUM(COUNTIF(P32,Sheet1!$I$3),COUNTIF(P32,Sheet1!$I$4),COUNTIF(P32,Sheet1!$I$5))*RESUMEN!F$13</f>
        <v>0</v>
      </c>
      <c r="T32" s="40">
        <f>SUM(COUNTIF(Q32,Sheet1!$I$3),COUNTIF(Q32,Sheet1!$I$4),COUNTIF(Q32,Sheet1!$I$5))*RESUMEN!F$14</f>
        <v>0</v>
      </c>
      <c r="U32" s="40">
        <f>+SUMIF(Sheet1!$E$2:$E$8,I32,Sheet1!$F$2:$F$8)+SUMIF(Sheet1!$E$2:$E$8,I32,Sheet1!$G$2:$G$8)+SUMIF(Sheet1!$E$2:$E$8,L32,Sheet1!$F$2:$F$8)+SUMIF(Sheet1!$E$2:$E$8,L32,Sheet1!$G$2:$G$8)</f>
        <v>0</v>
      </c>
      <c r="V32" s="40">
        <f t="shared" si="1"/>
        <v>0</v>
      </c>
      <c r="W32" s="28"/>
      <c r="X32" s="28"/>
    </row>
    <row r="33" spans="1:24" ht="21.75" customHeight="1">
      <c r="A33" s="27">
        <f t="shared" si="0"/>
        <v>0</v>
      </c>
      <c r="B33" s="28"/>
      <c r="C33" s="39">
        <v>21</v>
      </c>
      <c r="D33" s="152"/>
      <c r="E33" s="152"/>
      <c r="F33" s="153"/>
      <c r="G33" s="154"/>
      <c r="H33" s="154"/>
      <c r="I33" s="154"/>
      <c r="J33" s="153"/>
      <c r="K33" s="154"/>
      <c r="L33" s="154"/>
      <c r="M33" s="153"/>
      <c r="N33" s="154"/>
      <c r="O33" s="155"/>
      <c r="P33" s="155"/>
      <c r="Q33" s="155"/>
      <c r="R33" s="40">
        <f>IF(H33=Sheet1!$C$7,0,IF(H33="",0,RESUMEN!$F$12))</f>
        <v>0</v>
      </c>
      <c r="S33" s="40">
        <f>SUM(COUNTIF(O33,Sheet1!$I$3),COUNTIF(O33,Sheet1!$I$4),COUNTIF(O33,Sheet1!$I$5))*RESUMEN!F$13+SUM(COUNTIF(P33,Sheet1!$I$3),COUNTIF(P33,Sheet1!$I$4),COUNTIF(P33,Sheet1!$I$5))*RESUMEN!F$13</f>
        <v>0</v>
      </c>
      <c r="T33" s="40">
        <f>SUM(COUNTIF(Q33,Sheet1!$I$3),COUNTIF(Q33,Sheet1!$I$4),COUNTIF(Q33,Sheet1!$I$5))*RESUMEN!F$14</f>
        <v>0</v>
      </c>
      <c r="U33" s="40">
        <f>+SUMIF(Sheet1!$E$2:$E$8,I33,Sheet1!$F$2:$F$8)+SUMIF(Sheet1!$E$2:$E$8,I33,Sheet1!$G$2:$G$8)+SUMIF(Sheet1!$E$2:$E$8,L33,Sheet1!$F$2:$F$8)+SUMIF(Sheet1!$E$2:$E$8,L33,Sheet1!$G$2:$G$8)</f>
        <v>0</v>
      </c>
      <c r="V33" s="40">
        <f t="shared" si="1"/>
        <v>0</v>
      </c>
      <c r="W33" s="28"/>
      <c r="X33" s="28"/>
    </row>
    <row r="34" spans="1:24" ht="21.75" customHeight="1">
      <c r="A34" s="27">
        <f t="shared" si="0"/>
        <v>0</v>
      </c>
      <c r="B34" s="28"/>
      <c r="C34" s="39">
        <v>22</v>
      </c>
      <c r="D34" s="152"/>
      <c r="E34" s="152"/>
      <c r="F34" s="153"/>
      <c r="G34" s="154"/>
      <c r="H34" s="154"/>
      <c r="I34" s="154"/>
      <c r="J34" s="153"/>
      <c r="K34" s="154"/>
      <c r="L34" s="154"/>
      <c r="M34" s="153"/>
      <c r="N34" s="154"/>
      <c r="O34" s="155"/>
      <c r="P34" s="155"/>
      <c r="Q34" s="155"/>
      <c r="R34" s="40">
        <f>IF(H34=Sheet1!$C$7,0,IF(H34="",0,RESUMEN!$F$12))</f>
        <v>0</v>
      </c>
      <c r="S34" s="40">
        <f>SUM(COUNTIF(O34,Sheet1!$I$3),COUNTIF(O34,Sheet1!$I$4),COUNTIF(O34,Sheet1!$I$5))*RESUMEN!F$13+SUM(COUNTIF(P34,Sheet1!$I$3),COUNTIF(P34,Sheet1!$I$4),COUNTIF(P34,Sheet1!$I$5))*RESUMEN!F$13</f>
        <v>0</v>
      </c>
      <c r="T34" s="40">
        <f>SUM(COUNTIF(Q34,Sheet1!$I$3),COUNTIF(Q34,Sheet1!$I$4),COUNTIF(Q34,Sheet1!$I$5))*RESUMEN!F$14</f>
        <v>0</v>
      </c>
      <c r="U34" s="40">
        <f>+SUMIF(Sheet1!$E$2:$E$8,I34,Sheet1!$F$2:$F$8)+SUMIF(Sheet1!$E$2:$E$8,I34,Sheet1!$G$2:$G$8)+SUMIF(Sheet1!$E$2:$E$8,L34,Sheet1!$F$2:$F$8)+SUMIF(Sheet1!$E$2:$E$8,L34,Sheet1!$G$2:$G$8)</f>
        <v>0</v>
      </c>
      <c r="V34" s="40">
        <f t="shared" si="1"/>
        <v>0</v>
      </c>
      <c r="W34" s="28"/>
      <c r="X34" s="28"/>
    </row>
    <row r="35" spans="1:24" ht="21.75" customHeight="1">
      <c r="A35" s="27">
        <f t="shared" si="0"/>
        <v>0</v>
      </c>
      <c r="B35" s="28"/>
      <c r="C35" s="39">
        <v>23</v>
      </c>
      <c r="D35" s="152"/>
      <c r="E35" s="152"/>
      <c r="F35" s="153"/>
      <c r="G35" s="154"/>
      <c r="H35" s="154"/>
      <c r="I35" s="154"/>
      <c r="J35" s="153"/>
      <c r="K35" s="154"/>
      <c r="L35" s="154"/>
      <c r="M35" s="153"/>
      <c r="N35" s="154"/>
      <c r="O35" s="155"/>
      <c r="P35" s="155"/>
      <c r="Q35" s="155"/>
      <c r="R35" s="40">
        <f>IF(H35=Sheet1!$C$7,0,IF(H35="",0,RESUMEN!$F$12))</f>
        <v>0</v>
      </c>
      <c r="S35" s="40">
        <f>SUM(COUNTIF(O35,Sheet1!$I$3),COUNTIF(O35,Sheet1!$I$4),COUNTIF(O35,Sheet1!$I$5))*RESUMEN!F$13+SUM(COUNTIF(P35,Sheet1!$I$3),COUNTIF(P35,Sheet1!$I$4),COUNTIF(P35,Sheet1!$I$5))*RESUMEN!F$13</f>
        <v>0</v>
      </c>
      <c r="T35" s="40">
        <f>SUM(COUNTIF(Q35,Sheet1!$I$3),COUNTIF(Q35,Sheet1!$I$4),COUNTIF(Q35,Sheet1!$I$5))*RESUMEN!F$14</f>
        <v>0</v>
      </c>
      <c r="U35" s="40">
        <f>+SUMIF(Sheet1!$E$2:$E$8,I35,Sheet1!$F$2:$F$8)+SUMIF(Sheet1!$E$2:$E$8,I35,Sheet1!$G$2:$G$8)+SUMIF(Sheet1!$E$2:$E$8,L35,Sheet1!$F$2:$F$8)+SUMIF(Sheet1!$E$2:$E$8,L35,Sheet1!$G$2:$G$8)</f>
        <v>0</v>
      </c>
      <c r="V35" s="40">
        <f t="shared" si="1"/>
        <v>0</v>
      </c>
      <c r="W35" s="28"/>
      <c r="X35" s="28"/>
    </row>
    <row r="36" spans="1:24" ht="21.75" customHeight="1">
      <c r="A36" s="27">
        <f t="shared" si="0"/>
        <v>0</v>
      </c>
      <c r="B36" s="28"/>
      <c r="C36" s="39">
        <v>24</v>
      </c>
      <c r="D36" s="152"/>
      <c r="E36" s="152"/>
      <c r="F36" s="153"/>
      <c r="G36" s="154"/>
      <c r="H36" s="154"/>
      <c r="I36" s="154"/>
      <c r="J36" s="153"/>
      <c r="K36" s="154"/>
      <c r="L36" s="154"/>
      <c r="M36" s="153"/>
      <c r="N36" s="154"/>
      <c r="O36" s="155"/>
      <c r="P36" s="155"/>
      <c r="Q36" s="155"/>
      <c r="R36" s="40">
        <f>IF(H36=Sheet1!$C$7,0,IF(H36="",0,RESUMEN!$F$12))</f>
        <v>0</v>
      </c>
      <c r="S36" s="40">
        <f>SUM(COUNTIF(O36,Sheet1!$I$3),COUNTIF(O36,Sheet1!$I$4),COUNTIF(O36,Sheet1!$I$5))*RESUMEN!F$13+SUM(COUNTIF(P36,Sheet1!$I$3),COUNTIF(P36,Sheet1!$I$4),COUNTIF(P36,Sheet1!$I$5))*RESUMEN!F$13</f>
        <v>0</v>
      </c>
      <c r="T36" s="40">
        <f>SUM(COUNTIF(Q36,Sheet1!$I$3),COUNTIF(Q36,Sheet1!$I$4),COUNTIF(Q36,Sheet1!$I$5))*RESUMEN!F$14</f>
        <v>0</v>
      </c>
      <c r="U36" s="40">
        <f>+SUMIF(Sheet1!$E$2:$E$8,I36,Sheet1!$F$2:$F$8)+SUMIF(Sheet1!$E$2:$E$8,I36,Sheet1!$G$2:$G$8)+SUMIF(Sheet1!$E$2:$E$8,L36,Sheet1!$F$2:$F$8)+SUMIF(Sheet1!$E$2:$E$8,L36,Sheet1!$G$2:$G$8)</f>
        <v>0</v>
      </c>
      <c r="V36" s="40">
        <f t="shared" si="1"/>
        <v>0</v>
      </c>
      <c r="W36" s="28"/>
      <c r="X36" s="28"/>
    </row>
    <row r="37" spans="1:24" ht="21.75" customHeight="1">
      <c r="A37" s="27">
        <f t="shared" si="0"/>
        <v>0</v>
      </c>
      <c r="B37" s="28"/>
      <c r="C37" s="39">
        <v>25</v>
      </c>
      <c r="D37" s="152"/>
      <c r="E37" s="152"/>
      <c r="F37" s="153"/>
      <c r="G37" s="154"/>
      <c r="H37" s="154"/>
      <c r="I37" s="154"/>
      <c r="J37" s="153"/>
      <c r="K37" s="154"/>
      <c r="L37" s="154"/>
      <c r="M37" s="153"/>
      <c r="N37" s="154"/>
      <c r="O37" s="155"/>
      <c r="P37" s="155"/>
      <c r="Q37" s="155"/>
      <c r="R37" s="40">
        <f>IF(H37=Sheet1!$C$7,0,IF(H37="",0,RESUMEN!$F$12))</f>
        <v>0</v>
      </c>
      <c r="S37" s="40">
        <f>SUM(COUNTIF(O37,Sheet1!$I$3),COUNTIF(O37,Sheet1!$I$4),COUNTIF(O37,Sheet1!$I$5))*RESUMEN!F$13+SUM(COUNTIF(P37,Sheet1!$I$3),COUNTIF(P37,Sheet1!$I$4),COUNTIF(P37,Sheet1!$I$5))*RESUMEN!F$13</f>
        <v>0</v>
      </c>
      <c r="T37" s="40">
        <f>SUM(COUNTIF(Q37,Sheet1!$I$3),COUNTIF(Q37,Sheet1!$I$4),COUNTIF(Q37,Sheet1!$I$5))*RESUMEN!F$14</f>
        <v>0</v>
      </c>
      <c r="U37" s="40">
        <f>+SUMIF(Sheet1!$E$2:$E$8,I37,Sheet1!$F$2:$F$8)+SUMIF(Sheet1!$E$2:$E$8,I37,Sheet1!$G$2:$G$8)+SUMIF(Sheet1!$E$2:$E$8,L37,Sheet1!$F$2:$F$8)+SUMIF(Sheet1!$E$2:$E$8,L37,Sheet1!$G$2:$G$8)</f>
        <v>0</v>
      </c>
      <c r="V37" s="40">
        <f t="shared" si="1"/>
        <v>0</v>
      </c>
      <c r="W37" s="28"/>
      <c r="X37" s="28"/>
    </row>
    <row r="38" spans="1:24" ht="21.75" customHeight="1">
      <c r="A38" s="27">
        <f t="shared" si="0"/>
        <v>0</v>
      </c>
      <c r="B38" s="28"/>
      <c r="C38" s="39">
        <v>26</v>
      </c>
      <c r="D38" s="152"/>
      <c r="E38" s="152"/>
      <c r="F38" s="153"/>
      <c r="G38" s="154"/>
      <c r="H38" s="154"/>
      <c r="I38" s="154"/>
      <c r="J38" s="153"/>
      <c r="K38" s="154"/>
      <c r="L38" s="154"/>
      <c r="M38" s="153"/>
      <c r="N38" s="154"/>
      <c r="O38" s="155"/>
      <c r="P38" s="155"/>
      <c r="Q38" s="155"/>
      <c r="R38" s="40">
        <f>IF(H38=Sheet1!$C$7,0,IF(H38="",0,RESUMEN!$F$12))</f>
        <v>0</v>
      </c>
      <c r="S38" s="40">
        <f>SUM(COUNTIF(O38,Sheet1!$I$3),COUNTIF(O38,Sheet1!$I$4),COUNTIF(O38,Sheet1!$I$5))*RESUMEN!F$13+SUM(COUNTIF(P38,Sheet1!$I$3),COUNTIF(P38,Sheet1!$I$4),COUNTIF(P38,Sheet1!$I$5))*RESUMEN!F$13</f>
        <v>0</v>
      </c>
      <c r="T38" s="40">
        <f>SUM(COUNTIF(Q38,Sheet1!$I$3),COUNTIF(Q38,Sheet1!$I$4),COUNTIF(Q38,Sheet1!$I$5))*RESUMEN!F$14</f>
        <v>0</v>
      </c>
      <c r="U38" s="40">
        <f>+SUMIF(Sheet1!$E$2:$E$8,I38,Sheet1!$F$2:$F$8)+SUMIF(Sheet1!$E$2:$E$8,I38,Sheet1!$G$2:$G$8)+SUMIF(Sheet1!$E$2:$E$8,L38,Sheet1!$F$2:$F$8)+SUMIF(Sheet1!$E$2:$E$8,L38,Sheet1!$G$2:$G$8)</f>
        <v>0</v>
      </c>
      <c r="V38" s="40">
        <f t="shared" si="1"/>
        <v>0</v>
      </c>
      <c r="W38" s="28"/>
      <c r="X38" s="28"/>
    </row>
    <row r="39" spans="1:24" ht="21.75" customHeight="1">
      <c r="A39" s="27">
        <f t="shared" si="0"/>
        <v>0</v>
      </c>
      <c r="B39" s="28"/>
      <c r="C39" s="39">
        <v>27</v>
      </c>
      <c r="D39" s="152"/>
      <c r="E39" s="152"/>
      <c r="F39" s="153"/>
      <c r="G39" s="154"/>
      <c r="H39" s="154"/>
      <c r="I39" s="154"/>
      <c r="J39" s="153"/>
      <c r="K39" s="154"/>
      <c r="L39" s="154"/>
      <c r="M39" s="153"/>
      <c r="N39" s="154"/>
      <c r="O39" s="155"/>
      <c r="P39" s="155"/>
      <c r="Q39" s="155"/>
      <c r="R39" s="40">
        <f>IF(H39=Sheet1!$C$7,0,IF(H39="",0,RESUMEN!$F$12))</f>
        <v>0</v>
      </c>
      <c r="S39" s="40">
        <f>SUM(COUNTIF(O39,Sheet1!$I$3),COUNTIF(O39,Sheet1!$I$4),COUNTIF(O39,Sheet1!$I$5))*RESUMEN!F$13+SUM(COUNTIF(P39,Sheet1!$I$3),COUNTIF(P39,Sheet1!$I$4),COUNTIF(P39,Sheet1!$I$5))*RESUMEN!F$13</f>
        <v>0</v>
      </c>
      <c r="T39" s="40">
        <f>SUM(COUNTIF(Q39,Sheet1!$I$3),COUNTIF(Q39,Sheet1!$I$4),COUNTIF(Q39,Sheet1!$I$5))*RESUMEN!F$14</f>
        <v>0</v>
      </c>
      <c r="U39" s="40">
        <f>+SUMIF(Sheet1!$E$2:$E$8,I39,Sheet1!$F$2:$F$8)+SUMIF(Sheet1!$E$2:$E$8,I39,Sheet1!$G$2:$G$8)+SUMIF(Sheet1!$E$2:$E$8,L39,Sheet1!$F$2:$F$8)+SUMIF(Sheet1!$E$2:$E$8,L39,Sheet1!$G$2:$G$8)</f>
        <v>0</v>
      </c>
      <c r="V39" s="40">
        <f t="shared" si="1"/>
        <v>0</v>
      </c>
      <c r="W39" s="28"/>
      <c r="X39" s="28"/>
    </row>
    <row r="40" spans="1:24" ht="21.75" customHeight="1">
      <c r="A40" s="27">
        <f t="shared" si="0"/>
        <v>0</v>
      </c>
      <c r="B40" s="28"/>
      <c r="C40" s="39">
        <v>28</v>
      </c>
      <c r="D40" s="152"/>
      <c r="E40" s="152"/>
      <c r="F40" s="153"/>
      <c r="G40" s="154"/>
      <c r="H40" s="154"/>
      <c r="I40" s="154"/>
      <c r="J40" s="153"/>
      <c r="K40" s="154"/>
      <c r="L40" s="154"/>
      <c r="M40" s="153"/>
      <c r="N40" s="154"/>
      <c r="O40" s="155"/>
      <c r="P40" s="155"/>
      <c r="Q40" s="155"/>
      <c r="R40" s="40">
        <f>IF(H40=Sheet1!$C$7,0,IF(H40="",0,RESUMEN!$F$12))</f>
        <v>0</v>
      </c>
      <c r="S40" s="40">
        <f>SUM(COUNTIF(O40,Sheet1!$I$3),COUNTIF(O40,Sheet1!$I$4),COUNTIF(O40,Sheet1!$I$5))*RESUMEN!F$13+SUM(COUNTIF(P40,Sheet1!$I$3),COUNTIF(P40,Sheet1!$I$4),COUNTIF(P40,Sheet1!$I$5))*RESUMEN!F$13</f>
        <v>0</v>
      </c>
      <c r="T40" s="40">
        <f>SUM(COUNTIF(Q40,Sheet1!$I$3),COUNTIF(Q40,Sheet1!$I$4),COUNTIF(Q40,Sheet1!$I$5))*RESUMEN!F$14</f>
        <v>0</v>
      </c>
      <c r="U40" s="40">
        <f>+SUMIF(Sheet1!$E$2:$E$8,I40,Sheet1!$F$2:$F$8)+SUMIF(Sheet1!$E$2:$E$8,I40,Sheet1!$G$2:$G$8)+SUMIF(Sheet1!$E$2:$E$8,L40,Sheet1!$F$2:$F$8)+SUMIF(Sheet1!$E$2:$E$8,L40,Sheet1!$G$2:$G$8)</f>
        <v>0</v>
      </c>
      <c r="V40" s="40">
        <f t="shared" si="1"/>
        <v>0</v>
      </c>
      <c r="W40" s="28"/>
      <c r="X40" s="28"/>
    </row>
    <row r="41" spans="1:24" ht="21.75" customHeight="1">
      <c r="A41" s="27">
        <f t="shared" si="0"/>
        <v>0</v>
      </c>
      <c r="B41" s="28"/>
      <c r="C41" s="39">
        <v>29</v>
      </c>
      <c r="D41" s="152"/>
      <c r="E41" s="152"/>
      <c r="F41" s="153"/>
      <c r="G41" s="154"/>
      <c r="H41" s="154"/>
      <c r="I41" s="154"/>
      <c r="J41" s="153"/>
      <c r="K41" s="154"/>
      <c r="L41" s="154"/>
      <c r="M41" s="153"/>
      <c r="N41" s="154"/>
      <c r="O41" s="155"/>
      <c r="P41" s="155"/>
      <c r="Q41" s="155"/>
      <c r="R41" s="40">
        <f>IF(H41=Sheet1!$C$7,0,IF(H41="",0,RESUMEN!$F$12))</f>
        <v>0</v>
      </c>
      <c r="S41" s="40">
        <f>SUM(COUNTIF(O41,Sheet1!$I$3),COUNTIF(O41,Sheet1!$I$4),COUNTIF(O41,Sheet1!$I$5))*RESUMEN!F$13+SUM(COUNTIF(P41,Sheet1!$I$3),COUNTIF(P41,Sheet1!$I$4),COUNTIF(P41,Sheet1!$I$5))*RESUMEN!F$13</f>
        <v>0</v>
      </c>
      <c r="T41" s="40">
        <f>SUM(COUNTIF(Q41,Sheet1!$I$3),COUNTIF(Q41,Sheet1!$I$4),COUNTIF(Q41,Sheet1!$I$5))*RESUMEN!F$14</f>
        <v>0</v>
      </c>
      <c r="U41" s="40">
        <f>+SUMIF(Sheet1!$E$2:$E$8,I41,Sheet1!$F$2:$F$8)+SUMIF(Sheet1!$E$2:$E$8,I41,Sheet1!$G$2:$G$8)+SUMIF(Sheet1!$E$2:$E$8,L41,Sheet1!$F$2:$F$8)+SUMIF(Sheet1!$E$2:$E$8,L41,Sheet1!$G$2:$G$8)</f>
        <v>0</v>
      </c>
      <c r="V41" s="40">
        <f t="shared" si="1"/>
        <v>0</v>
      </c>
      <c r="W41" s="28"/>
      <c r="X41" s="28"/>
    </row>
    <row r="42" spans="1:24" ht="21.75" customHeight="1">
      <c r="A42" s="27">
        <f t="shared" si="0"/>
        <v>0</v>
      </c>
      <c r="B42" s="28"/>
      <c r="C42" s="39">
        <v>30</v>
      </c>
      <c r="D42" s="152"/>
      <c r="E42" s="152"/>
      <c r="F42" s="153"/>
      <c r="G42" s="154"/>
      <c r="H42" s="154"/>
      <c r="I42" s="154"/>
      <c r="J42" s="153"/>
      <c r="K42" s="154"/>
      <c r="L42" s="154"/>
      <c r="M42" s="153"/>
      <c r="N42" s="154"/>
      <c r="O42" s="155"/>
      <c r="P42" s="155"/>
      <c r="Q42" s="155"/>
      <c r="R42" s="40">
        <f>IF(H42=Sheet1!$C$7,0,IF(H42="",0,RESUMEN!$F$12))</f>
        <v>0</v>
      </c>
      <c r="S42" s="40">
        <f>SUM(COUNTIF(O42,Sheet1!$I$3),COUNTIF(O42,Sheet1!$I$4),COUNTIF(O42,Sheet1!$I$5))*RESUMEN!F$13+SUM(COUNTIF(P42,Sheet1!$I$3),COUNTIF(P42,Sheet1!$I$4),COUNTIF(P42,Sheet1!$I$5))*RESUMEN!F$13</f>
        <v>0</v>
      </c>
      <c r="T42" s="40">
        <f>SUM(COUNTIF(Q42,Sheet1!$I$3),COUNTIF(Q42,Sheet1!$I$4),COUNTIF(Q42,Sheet1!$I$5))*RESUMEN!F$14</f>
        <v>0</v>
      </c>
      <c r="U42" s="40">
        <f>+SUMIF(Sheet1!$E$2:$E$8,I42,Sheet1!$F$2:$F$8)+SUMIF(Sheet1!$E$2:$E$8,I42,Sheet1!$G$2:$G$8)+SUMIF(Sheet1!$E$2:$E$8,L42,Sheet1!$F$2:$F$8)+SUMIF(Sheet1!$E$2:$E$8,L42,Sheet1!$G$2:$G$8)</f>
        <v>0</v>
      </c>
      <c r="V42" s="40">
        <f t="shared" si="1"/>
        <v>0</v>
      </c>
      <c r="W42" s="28"/>
      <c r="X42" s="28"/>
    </row>
    <row r="43" spans="1:24" ht="21.75" customHeight="1">
      <c r="A43" s="27">
        <f t="shared" si="0"/>
        <v>0</v>
      </c>
      <c r="B43" s="28"/>
      <c r="C43" s="39">
        <v>31</v>
      </c>
      <c r="D43" s="152"/>
      <c r="E43" s="152"/>
      <c r="F43" s="153"/>
      <c r="G43" s="154"/>
      <c r="H43" s="154"/>
      <c r="I43" s="154"/>
      <c r="J43" s="153"/>
      <c r="K43" s="154"/>
      <c r="L43" s="154"/>
      <c r="M43" s="153"/>
      <c r="N43" s="154"/>
      <c r="O43" s="155"/>
      <c r="P43" s="155"/>
      <c r="Q43" s="155"/>
      <c r="R43" s="40">
        <f>IF(H43=Sheet1!$C$7,0,IF(H43="",0,RESUMEN!$F$12))</f>
        <v>0</v>
      </c>
      <c r="S43" s="40">
        <f>SUM(COUNTIF(O43,Sheet1!$I$3),COUNTIF(O43,Sheet1!$I$4),COUNTIF(O43,Sheet1!$I$5))*RESUMEN!F$13+SUM(COUNTIF(P43,Sheet1!$I$3),COUNTIF(P43,Sheet1!$I$4),COUNTIF(P43,Sheet1!$I$5))*RESUMEN!F$13</f>
        <v>0</v>
      </c>
      <c r="T43" s="40">
        <f>SUM(COUNTIF(Q43,Sheet1!$I$3),COUNTIF(Q43,Sheet1!$I$4),COUNTIF(Q43,Sheet1!$I$5))*RESUMEN!F$14</f>
        <v>0</v>
      </c>
      <c r="U43" s="40">
        <f>+SUMIF(Sheet1!$E$2:$E$8,I43,Sheet1!$F$2:$F$8)+SUMIF(Sheet1!$E$2:$E$8,I43,Sheet1!$G$2:$G$8)+SUMIF(Sheet1!$E$2:$E$8,L43,Sheet1!$F$2:$F$8)+SUMIF(Sheet1!$E$2:$E$8,L43,Sheet1!$G$2:$G$8)</f>
        <v>0</v>
      </c>
      <c r="V43" s="40">
        <f t="shared" si="1"/>
        <v>0</v>
      </c>
      <c r="W43" s="28"/>
      <c r="X43" s="28"/>
    </row>
    <row r="44" spans="1:24" ht="21.75" customHeight="1">
      <c r="A44" s="27">
        <f t="shared" si="0"/>
        <v>0</v>
      </c>
      <c r="B44" s="28"/>
      <c r="C44" s="39">
        <v>32</v>
      </c>
      <c r="D44" s="152"/>
      <c r="E44" s="152"/>
      <c r="F44" s="153"/>
      <c r="G44" s="154"/>
      <c r="H44" s="154"/>
      <c r="I44" s="154"/>
      <c r="J44" s="153"/>
      <c r="K44" s="154"/>
      <c r="L44" s="154"/>
      <c r="M44" s="153"/>
      <c r="N44" s="154"/>
      <c r="O44" s="155"/>
      <c r="P44" s="155"/>
      <c r="Q44" s="155"/>
      <c r="R44" s="40">
        <f>IF(H44=Sheet1!$C$7,0,IF(H44="",0,RESUMEN!$F$12))</f>
        <v>0</v>
      </c>
      <c r="S44" s="40">
        <f>SUM(COUNTIF(O44,Sheet1!$I$3),COUNTIF(O44,Sheet1!$I$4),COUNTIF(O44,Sheet1!$I$5))*RESUMEN!F$13+SUM(COUNTIF(P44,Sheet1!$I$3),COUNTIF(P44,Sheet1!$I$4),COUNTIF(P44,Sheet1!$I$5))*RESUMEN!F$13</f>
        <v>0</v>
      </c>
      <c r="T44" s="40">
        <f>SUM(COUNTIF(Q44,Sheet1!$I$3),COUNTIF(Q44,Sheet1!$I$4),COUNTIF(Q44,Sheet1!$I$5))*RESUMEN!F$14</f>
        <v>0</v>
      </c>
      <c r="U44" s="40">
        <f>+SUMIF(Sheet1!$E$2:$E$8,I44,Sheet1!$F$2:$F$8)+SUMIF(Sheet1!$E$2:$E$8,I44,Sheet1!$G$2:$G$8)+SUMIF(Sheet1!$E$2:$E$8,L44,Sheet1!$F$2:$F$8)+SUMIF(Sheet1!$E$2:$E$8,L44,Sheet1!$G$2:$G$8)</f>
        <v>0</v>
      </c>
      <c r="V44" s="40">
        <f t="shared" si="1"/>
        <v>0</v>
      </c>
      <c r="W44" s="28"/>
      <c r="X44" s="28"/>
    </row>
    <row r="45" spans="1:24" ht="21.75" customHeight="1">
      <c r="A45" s="27">
        <f t="shared" si="0"/>
        <v>0</v>
      </c>
      <c r="B45" s="28"/>
      <c r="C45" s="39">
        <v>33</v>
      </c>
      <c r="D45" s="152"/>
      <c r="E45" s="152"/>
      <c r="F45" s="153"/>
      <c r="G45" s="154"/>
      <c r="H45" s="154"/>
      <c r="I45" s="154"/>
      <c r="J45" s="153"/>
      <c r="K45" s="154"/>
      <c r="L45" s="154"/>
      <c r="M45" s="153"/>
      <c r="N45" s="154"/>
      <c r="O45" s="155"/>
      <c r="P45" s="155"/>
      <c r="Q45" s="155"/>
      <c r="R45" s="40">
        <f>IF(H45=Sheet1!$C$7,0,IF(H45="",0,RESUMEN!$F$12))</f>
        <v>0</v>
      </c>
      <c r="S45" s="40">
        <f>SUM(COUNTIF(O45,Sheet1!$I$3),COUNTIF(O45,Sheet1!$I$4),COUNTIF(O45,Sheet1!$I$5))*RESUMEN!F$13+SUM(COUNTIF(P45,Sheet1!$I$3),COUNTIF(P45,Sheet1!$I$4),COUNTIF(P45,Sheet1!$I$5))*RESUMEN!F$13</f>
        <v>0</v>
      </c>
      <c r="T45" s="40">
        <f>SUM(COUNTIF(Q45,Sheet1!$I$3),COUNTIF(Q45,Sheet1!$I$4),COUNTIF(Q45,Sheet1!$I$5))*RESUMEN!F$14</f>
        <v>0</v>
      </c>
      <c r="U45" s="40">
        <f>+SUMIF(Sheet1!$E$2:$E$8,I45,Sheet1!$F$2:$F$8)+SUMIF(Sheet1!$E$2:$E$8,I45,Sheet1!$G$2:$G$8)+SUMIF(Sheet1!$E$2:$E$8,L45,Sheet1!$F$2:$F$8)+SUMIF(Sheet1!$E$2:$E$8,L45,Sheet1!$G$2:$G$8)</f>
        <v>0</v>
      </c>
      <c r="V45" s="40">
        <f t="shared" si="1"/>
        <v>0</v>
      </c>
      <c r="W45" s="28"/>
      <c r="X45" s="28"/>
    </row>
    <row r="46" spans="1:24" ht="21.75" customHeight="1">
      <c r="A46" s="27">
        <f t="shared" si="0"/>
        <v>0</v>
      </c>
      <c r="B46" s="28"/>
      <c r="C46" s="39">
        <v>34</v>
      </c>
      <c r="D46" s="152"/>
      <c r="E46" s="152"/>
      <c r="F46" s="153"/>
      <c r="G46" s="154"/>
      <c r="H46" s="154"/>
      <c r="I46" s="154"/>
      <c r="J46" s="153"/>
      <c r="K46" s="154"/>
      <c r="L46" s="154"/>
      <c r="M46" s="153"/>
      <c r="N46" s="154"/>
      <c r="O46" s="155"/>
      <c r="P46" s="155"/>
      <c r="Q46" s="155"/>
      <c r="R46" s="40">
        <f>IF(H46=Sheet1!$C$7,0,IF(H46="",0,RESUMEN!$F$12))</f>
        <v>0</v>
      </c>
      <c r="S46" s="40">
        <f>SUM(COUNTIF(O46,Sheet1!$I$3),COUNTIF(O46,Sheet1!$I$4),COUNTIF(O46,Sheet1!$I$5))*RESUMEN!F$13+SUM(COUNTIF(P46,Sheet1!$I$3),COUNTIF(P46,Sheet1!$I$4),COUNTIF(P46,Sheet1!$I$5))*RESUMEN!F$13</f>
        <v>0</v>
      </c>
      <c r="T46" s="40">
        <f>SUM(COUNTIF(Q46,Sheet1!$I$3),COUNTIF(Q46,Sheet1!$I$4),COUNTIF(Q46,Sheet1!$I$5))*RESUMEN!F$14</f>
        <v>0</v>
      </c>
      <c r="U46" s="40">
        <f>+SUMIF(Sheet1!$E$2:$E$8,I46,Sheet1!$F$2:$F$8)+SUMIF(Sheet1!$E$2:$E$8,I46,Sheet1!$G$2:$G$8)+SUMIF(Sheet1!$E$2:$E$8,L46,Sheet1!$F$2:$F$8)+SUMIF(Sheet1!$E$2:$E$8,L46,Sheet1!$G$2:$G$8)</f>
        <v>0</v>
      </c>
      <c r="V46" s="40">
        <f t="shared" si="1"/>
        <v>0</v>
      </c>
      <c r="W46" s="28"/>
      <c r="X46" s="28"/>
    </row>
    <row r="47" spans="1:24" ht="21.75" customHeight="1">
      <c r="A47" s="27">
        <f t="shared" si="0"/>
        <v>0</v>
      </c>
      <c r="B47" s="28"/>
      <c r="C47" s="39">
        <v>35</v>
      </c>
      <c r="D47" s="152"/>
      <c r="E47" s="152"/>
      <c r="F47" s="153"/>
      <c r="G47" s="154"/>
      <c r="H47" s="154"/>
      <c r="I47" s="154"/>
      <c r="J47" s="153"/>
      <c r="K47" s="154"/>
      <c r="L47" s="154"/>
      <c r="M47" s="153"/>
      <c r="N47" s="154"/>
      <c r="O47" s="155"/>
      <c r="P47" s="155"/>
      <c r="Q47" s="155"/>
      <c r="R47" s="40">
        <f>IF(H47=Sheet1!$C$7,0,IF(H47="",0,RESUMEN!$F$12))</f>
        <v>0</v>
      </c>
      <c r="S47" s="40">
        <f>SUM(COUNTIF(O47,Sheet1!$I$3),COUNTIF(O47,Sheet1!$I$4),COUNTIF(O47,Sheet1!$I$5))*RESUMEN!F$13+SUM(COUNTIF(P47,Sheet1!$I$3),COUNTIF(P47,Sheet1!$I$4),COUNTIF(P47,Sheet1!$I$5))*RESUMEN!F$13</f>
        <v>0</v>
      </c>
      <c r="T47" s="40">
        <f>SUM(COUNTIF(Q47,Sheet1!$I$3),COUNTIF(Q47,Sheet1!$I$4),COUNTIF(Q47,Sheet1!$I$5))*RESUMEN!F$14</f>
        <v>0</v>
      </c>
      <c r="U47" s="40">
        <f>+SUMIF(Sheet1!$E$2:$E$8,I47,Sheet1!$F$2:$F$8)+SUMIF(Sheet1!$E$2:$E$8,I47,Sheet1!$G$2:$G$8)+SUMIF(Sheet1!$E$2:$E$8,L47,Sheet1!$F$2:$F$8)+SUMIF(Sheet1!$E$2:$E$8,L47,Sheet1!$G$2:$G$8)</f>
        <v>0</v>
      </c>
      <c r="V47" s="40">
        <f t="shared" si="1"/>
        <v>0</v>
      </c>
      <c r="W47" s="28"/>
      <c r="X47" s="28"/>
    </row>
    <row r="48" spans="1:24" ht="21.75" customHeight="1">
      <c r="A48" s="27">
        <f t="shared" si="0"/>
        <v>0</v>
      </c>
      <c r="B48" s="28"/>
      <c r="C48" s="39">
        <v>36</v>
      </c>
      <c r="D48" s="152"/>
      <c r="E48" s="152"/>
      <c r="F48" s="153"/>
      <c r="G48" s="154"/>
      <c r="H48" s="154"/>
      <c r="I48" s="154"/>
      <c r="J48" s="153"/>
      <c r="K48" s="154"/>
      <c r="L48" s="154"/>
      <c r="M48" s="153"/>
      <c r="N48" s="154"/>
      <c r="O48" s="155"/>
      <c r="P48" s="155"/>
      <c r="Q48" s="155"/>
      <c r="R48" s="40">
        <f>IF(H48=Sheet1!$C$7,0,IF(H48="",0,RESUMEN!$F$12))</f>
        <v>0</v>
      </c>
      <c r="S48" s="40">
        <f>SUM(COUNTIF(O48,Sheet1!$I$3),COUNTIF(O48,Sheet1!$I$4),COUNTIF(O48,Sheet1!$I$5))*RESUMEN!F$13+SUM(COUNTIF(P48,Sheet1!$I$3),COUNTIF(P48,Sheet1!$I$4),COUNTIF(P48,Sheet1!$I$5))*RESUMEN!F$13</f>
        <v>0</v>
      </c>
      <c r="T48" s="40">
        <f>SUM(COUNTIF(Q48,Sheet1!$I$3),COUNTIF(Q48,Sheet1!$I$4),COUNTIF(Q48,Sheet1!$I$5))*RESUMEN!F$14</f>
        <v>0</v>
      </c>
      <c r="U48" s="40">
        <f>+SUMIF(Sheet1!$E$2:$E$8,I48,Sheet1!$F$2:$F$8)+SUMIF(Sheet1!$E$2:$E$8,I48,Sheet1!$G$2:$G$8)+SUMIF(Sheet1!$E$2:$E$8,L48,Sheet1!$F$2:$F$8)+SUMIF(Sheet1!$E$2:$E$8,L48,Sheet1!$G$2:$G$8)</f>
        <v>0</v>
      </c>
      <c r="V48" s="40">
        <f t="shared" si="1"/>
        <v>0</v>
      </c>
      <c r="W48" s="28"/>
      <c r="X48" s="28"/>
    </row>
    <row r="49" spans="1:24" ht="21.75" customHeight="1">
      <c r="A49" s="27">
        <f t="shared" si="0"/>
        <v>0</v>
      </c>
      <c r="B49" s="28"/>
      <c r="C49" s="39">
        <v>37</v>
      </c>
      <c r="D49" s="152"/>
      <c r="E49" s="152"/>
      <c r="F49" s="153"/>
      <c r="G49" s="154"/>
      <c r="H49" s="154"/>
      <c r="I49" s="154"/>
      <c r="J49" s="153"/>
      <c r="K49" s="154"/>
      <c r="L49" s="154"/>
      <c r="M49" s="153"/>
      <c r="N49" s="154"/>
      <c r="O49" s="155"/>
      <c r="P49" s="155"/>
      <c r="Q49" s="155"/>
      <c r="R49" s="40">
        <f>IF(H49=Sheet1!$C$7,0,IF(H49="",0,RESUMEN!$F$12))</f>
        <v>0</v>
      </c>
      <c r="S49" s="40">
        <f>SUM(COUNTIF(O49,Sheet1!$I$3),COUNTIF(O49,Sheet1!$I$4),COUNTIF(O49,Sheet1!$I$5))*RESUMEN!F$13+SUM(COUNTIF(P49,Sheet1!$I$3),COUNTIF(P49,Sheet1!$I$4),COUNTIF(P49,Sheet1!$I$5))*RESUMEN!F$13</f>
        <v>0</v>
      </c>
      <c r="T49" s="40">
        <f>SUM(COUNTIF(Q49,Sheet1!$I$3),COUNTIF(Q49,Sheet1!$I$4),COUNTIF(Q49,Sheet1!$I$5))*RESUMEN!F$14</f>
        <v>0</v>
      </c>
      <c r="U49" s="40">
        <f>+SUMIF(Sheet1!$E$2:$E$8,I49,Sheet1!$F$2:$F$8)+SUMIF(Sheet1!$E$2:$E$8,I49,Sheet1!$G$2:$G$8)+SUMIF(Sheet1!$E$2:$E$8,L49,Sheet1!$F$2:$F$8)+SUMIF(Sheet1!$E$2:$E$8,L49,Sheet1!$G$2:$G$8)</f>
        <v>0</v>
      </c>
      <c r="V49" s="40">
        <f t="shared" si="1"/>
        <v>0</v>
      </c>
      <c r="W49" s="28"/>
      <c r="X49" s="28"/>
    </row>
    <row r="50" spans="1:24" ht="21.75" customHeight="1">
      <c r="A50" s="27">
        <f t="shared" si="0"/>
        <v>0</v>
      </c>
      <c r="B50" s="28"/>
      <c r="C50" s="39">
        <v>38</v>
      </c>
      <c r="D50" s="152"/>
      <c r="E50" s="152"/>
      <c r="F50" s="153"/>
      <c r="G50" s="154"/>
      <c r="H50" s="154"/>
      <c r="I50" s="154"/>
      <c r="J50" s="153"/>
      <c r="K50" s="154"/>
      <c r="L50" s="154"/>
      <c r="M50" s="153"/>
      <c r="N50" s="154"/>
      <c r="O50" s="155"/>
      <c r="P50" s="155"/>
      <c r="Q50" s="155"/>
      <c r="R50" s="40">
        <f>IF(H50=Sheet1!$C$7,0,IF(H50="",0,RESUMEN!$F$12))</f>
        <v>0</v>
      </c>
      <c r="S50" s="40">
        <f>SUM(COUNTIF(O50,Sheet1!$I$3),COUNTIF(O50,Sheet1!$I$4),COUNTIF(O50,Sheet1!$I$5))*RESUMEN!F$13+SUM(COUNTIF(P50,Sheet1!$I$3),COUNTIF(P50,Sheet1!$I$4),COUNTIF(P50,Sheet1!$I$5))*RESUMEN!F$13</f>
        <v>0</v>
      </c>
      <c r="T50" s="40">
        <f>SUM(COUNTIF(Q50,Sheet1!$I$3),COUNTIF(Q50,Sheet1!$I$4),COUNTIF(Q50,Sheet1!$I$5))*RESUMEN!F$14</f>
        <v>0</v>
      </c>
      <c r="U50" s="40">
        <f>+SUMIF(Sheet1!$E$2:$E$8,I50,Sheet1!$F$2:$F$8)+SUMIF(Sheet1!$E$2:$E$8,I50,Sheet1!$G$2:$G$8)+SUMIF(Sheet1!$E$2:$E$8,L50,Sheet1!$F$2:$F$8)+SUMIF(Sheet1!$E$2:$E$8,L50,Sheet1!$G$2:$G$8)</f>
        <v>0</v>
      </c>
      <c r="V50" s="40">
        <f t="shared" si="1"/>
        <v>0</v>
      </c>
      <c r="W50" s="28"/>
      <c r="X50" s="28"/>
    </row>
    <row r="51" spans="1:24" ht="21.75" customHeight="1">
      <c r="A51" s="27">
        <f t="shared" si="0"/>
        <v>0</v>
      </c>
      <c r="B51" s="28"/>
      <c r="C51" s="39">
        <v>39</v>
      </c>
      <c r="D51" s="152"/>
      <c r="E51" s="152"/>
      <c r="F51" s="153"/>
      <c r="G51" s="154"/>
      <c r="H51" s="154"/>
      <c r="I51" s="154"/>
      <c r="J51" s="153"/>
      <c r="K51" s="154"/>
      <c r="L51" s="154"/>
      <c r="M51" s="153"/>
      <c r="N51" s="154"/>
      <c r="O51" s="155"/>
      <c r="P51" s="155"/>
      <c r="Q51" s="155"/>
      <c r="R51" s="40">
        <f>IF(H51=Sheet1!$C$7,0,IF(H51="",0,RESUMEN!$F$12))</f>
        <v>0</v>
      </c>
      <c r="S51" s="40">
        <f>SUM(COUNTIF(O51,Sheet1!$I$3),COUNTIF(O51,Sheet1!$I$4),COUNTIF(O51,Sheet1!$I$5))*RESUMEN!F$13+SUM(COUNTIF(P51,Sheet1!$I$3),COUNTIF(P51,Sheet1!$I$4),COUNTIF(P51,Sheet1!$I$5))*RESUMEN!F$13</f>
        <v>0</v>
      </c>
      <c r="T51" s="40">
        <f>SUM(COUNTIF(Q51,Sheet1!$I$3),COUNTIF(Q51,Sheet1!$I$4),COUNTIF(Q51,Sheet1!$I$5))*RESUMEN!F$14</f>
        <v>0</v>
      </c>
      <c r="U51" s="40">
        <f>+SUMIF(Sheet1!$E$2:$E$8,I51,Sheet1!$F$2:$F$8)+SUMIF(Sheet1!$E$2:$E$8,I51,Sheet1!$G$2:$G$8)+SUMIF(Sheet1!$E$2:$E$8,L51,Sheet1!$F$2:$F$8)+SUMIF(Sheet1!$E$2:$E$8,L51,Sheet1!$G$2:$G$8)</f>
        <v>0</v>
      </c>
      <c r="V51" s="40">
        <f t="shared" si="1"/>
        <v>0</v>
      </c>
      <c r="W51" s="28"/>
      <c r="X51" s="28"/>
    </row>
    <row r="52" spans="1:24" ht="21.75" customHeight="1">
      <c r="A52" s="27">
        <f t="shared" si="0"/>
        <v>0</v>
      </c>
      <c r="B52" s="28"/>
      <c r="C52" s="39">
        <v>40</v>
      </c>
      <c r="D52" s="152"/>
      <c r="E52" s="152"/>
      <c r="F52" s="153"/>
      <c r="G52" s="154"/>
      <c r="H52" s="154"/>
      <c r="I52" s="154"/>
      <c r="J52" s="153"/>
      <c r="K52" s="154"/>
      <c r="L52" s="154"/>
      <c r="M52" s="153"/>
      <c r="N52" s="154"/>
      <c r="O52" s="155"/>
      <c r="P52" s="155"/>
      <c r="Q52" s="155"/>
      <c r="R52" s="40">
        <f>IF(H52=Sheet1!$C$7,0,IF(H52="",0,RESUMEN!$F$12))</f>
        <v>0</v>
      </c>
      <c r="S52" s="40">
        <f>SUM(COUNTIF(O52,Sheet1!$I$3),COUNTIF(O52,Sheet1!$I$4),COUNTIF(O52,Sheet1!$I$5))*RESUMEN!F$13+SUM(COUNTIF(P52,Sheet1!$I$3),COUNTIF(P52,Sheet1!$I$4),COUNTIF(P52,Sheet1!$I$5))*RESUMEN!F$13</f>
        <v>0</v>
      </c>
      <c r="T52" s="40">
        <f>SUM(COUNTIF(Q52,Sheet1!$I$3),COUNTIF(Q52,Sheet1!$I$4),COUNTIF(Q52,Sheet1!$I$5))*RESUMEN!F$14</f>
        <v>0</v>
      </c>
      <c r="U52" s="40">
        <f>+SUMIF(Sheet1!$E$2:$E$8,I52,Sheet1!$F$2:$F$8)+SUMIF(Sheet1!$E$2:$E$8,I52,Sheet1!$G$2:$G$8)+SUMIF(Sheet1!$E$2:$E$8,L52,Sheet1!$F$2:$F$8)+SUMIF(Sheet1!$E$2:$E$8,L52,Sheet1!$G$2:$G$8)</f>
        <v>0</v>
      </c>
      <c r="V52" s="40">
        <f t="shared" si="1"/>
        <v>0</v>
      </c>
      <c r="W52" s="28"/>
      <c r="X52" s="28"/>
    </row>
    <row r="53" spans="1:24" ht="21.75" customHeight="1">
      <c r="A53" s="27">
        <f t="shared" si="0"/>
        <v>0</v>
      </c>
      <c r="B53" s="28"/>
      <c r="C53" s="39">
        <v>41</v>
      </c>
      <c r="D53" s="152"/>
      <c r="E53" s="152"/>
      <c r="F53" s="153"/>
      <c r="G53" s="154"/>
      <c r="H53" s="154"/>
      <c r="I53" s="154"/>
      <c r="J53" s="153"/>
      <c r="K53" s="154"/>
      <c r="L53" s="154"/>
      <c r="M53" s="153"/>
      <c r="N53" s="154"/>
      <c r="O53" s="155"/>
      <c r="P53" s="155"/>
      <c r="Q53" s="155"/>
      <c r="R53" s="40">
        <f>IF(H53=Sheet1!$C$7,0,IF(H53="",0,RESUMEN!$F$12))</f>
        <v>0</v>
      </c>
      <c r="S53" s="40">
        <f>SUM(COUNTIF(O53,Sheet1!$I$3),COUNTIF(O53,Sheet1!$I$4),COUNTIF(O53,Sheet1!$I$5))*RESUMEN!F$13+SUM(COUNTIF(P53,Sheet1!$I$3),COUNTIF(P53,Sheet1!$I$4),COUNTIF(P53,Sheet1!$I$5))*RESUMEN!F$13</f>
        <v>0</v>
      </c>
      <c r="T53" s="40">
        <f>SUM(COUNTIF(Q53,Sheet1!$I$3),COUNTIF(Q53,Sheet1!$I$4),COUNTIF(Q53,Sheet1!$I$5))*RESUMEN!F$14</f>
        <v>0</v>
      </c>
      <c r="U53" s="40">
        <f>+SUMIF(Sheet1!$E$2:$E$8,I53,Sheet1!$F$2:$F$8)+SUMIF(Sheet1!$E$2:$E$8,I53,Sheet1!$G$2:$G$8)+SUMIF(Sheet1!$E$2:$E$8,L53,Sheet1!$F$2:$F$8)+SUMIF(Sheet1!$E$2:$E$8,L53,Sheet1!$G$2:$G$8)</f>
        <v>0</v>
      </c>
      <c r="V53" s="40">
        <f t="shared" si="1"/>
        <v>0</v>
      </c>
      <c r="W53" s="28"/>
      <c r="X53" s="28"/>
    </row>
    <row r="54" spans="1:24" ht="21.75" customHeight="1">
      <c r="A54" s="27">
        <f t="shared" si="0"/>
        <v>0</v>
      </c>
      <c r="B54" s="28"/>
      <c r="C54" s="39">
        <v>42</v>
      </c>
      <c r="D54" s="152"/>
      <c r="E54" s="152"/>
      <c r="F54" s="153"/>
      <c r="G54" s="154"/>
      <c r="H54" s="154"/>
      <c r="I54" s="154"/>
      <c r="J54" s="153"/>
      <c r="K54" s="154"/>
      <c r="L54" s="154"/>
      <c r="M54" s="153"/>
      <c r="N54" s="154"/>
      <c r="O54" s="155"/>
      <c r="P54" s="155"/>
      <c r="Q54" s="155"/>
      <c r="R54" s="40">
        <f>IF(H54=Sheet1!$C$7,0,IF(H54="",0,RESUMEN!$F$12))</f>
        <v>0</v>
      </c>
      <c r="S54" s="40">
        <f>SUM(COUNTIF(O54,Sheet1!$I$3),COUNTIF(O54,Sheet1!$I$4),COUNTIF(O54,Sheet1!$I$5))*RESUMEN!F$13+SUM(COUNTIF(P54,Sheet1!$I$3),COUNTIF(P54,Sheet1!$I$4),COUNTIF(P54,Sheet1!$I$5))*RESUMEN!F$13</f>
        <v>0</v>
      </c>
      <c r="T54" s="40">
        <f>SUM(COUNTIF(Q54,Sheet1!$I$3),COUNTIF(Q54,Sheet1!$I$4),COUNTIF(Q54,Sheet1!$I$5))*RESUMEN!F$14</f>
        <v>0</v>
      </c>
      <c r="U54" s="40">
        <f>+SUMIF(Sheet1!$E$2:$E$8,I54,Sheet1!$F$2:$F$8)+SUMIF(Sheet1!$E$2:$E$8,I54,Sheet1!$G$2:$G$8)+SUMIF(Sheet1!$E$2:$E$8,L54,Sheet1!$F$2:$F$8)+SUMIF(Sheet1!$E$2:$E$8,L54,Sheet1!$G$2:$G$8)</f>
        <v>0</v>
      </c>
      <c r="V54" s="40">
        <f t="shared" si="1"/>
        <v>0</v>
      </c>
      <c r="W54" s="28"/>
      <c r="X54" s="28"/>
    </row>
    <row r="55" spans="1:24" ht="21.75" customHeight="1">
      <c r="A55" s="27">
        <f t="shared" si="0"/>
        <v>0</v>
      </c>
      <c r="B55" s="28"/>
      <c r="C55" s="39">
        <v>43</v>
      </c>
      <c r="D55" s="152"/>
      <c r="E55" s="152"/>
      <c r="F55" s="153"/>
      <c r="G55" s="154"/>
      <c r="H55" s="154"/>
      <c r="I55" s="154"/>
      <c r="J55" s="153"/>
      <c r="K55" s="154"/>
      <c r="L55" s="154"/>
      <c r="M55" s="153"/>
      <c r="N55" s="154"/>
      <c r="O55" s="155"/>
      <c r="P55" s="155"/>
      <c r="Q55" s="155"/>
      <c r="R55" s="40">
        <f>IF(H55=Sheet1!$C$7,0,IF(H55="",0,RESUMEN!$F$12))</f>
        <v>0</v>
      </c>
      <c r="S55" s="40">
        <f>SUM(COUNTIF(O55,Sheet1!$I$3),COUNTIF(O55,Sheet1!$I$4),COUNTIF(O55,Sheet1!$I$5))*RESUMEN!F$13+SUM(COUNTIF(P55,Sheet1!$I$3),COUNTIF(P55,Sheet1!$I$4),COUNTIF(P55,Sheet1!$I$5))*RESUMEN!F$13</f>
        <v>0</v>
      </c>
      <c r="T55" s="40">
        <f>SUM(COUNTIF(Q55,Sheet1!$I$3),COUNTIF(Q55,Sheet1!$I$4),COUNTIF(Q55,Sheet1!$I$5))*RESUMEN!F$14</f>
        <v>0</v>
      </c>
      <c r="U55" s="40">
        <f>+SUMIF(Sheet1!$E$2:$E$8,I55,Sheet1!$F$2:$F$8)+SUMIF(Sheet1!$E$2:$E$8,I55,Sheet1!$G$2:$G$8)+SUMIF(Sheet1!$E$2:$E$8,L55,Sheet1!$F$2:$F$8)+SUMIF(Sheet1!$E$2:$E$8,L55,Sheet1!$G$2:$G$8)</f>
        <v>0</v>
      </c>
      <c r="V55" s="40">
        <f t="shared" si="1"/>
        <v>0</v>
      </c>
      <c r="W55" s="28"/>
      <c r="X55" s="28"/>
    </row>
    <row r="56" spans="1:24" ht="21.75" customHeight="1">
      <c r="A56" s="27">
        <f t="shared" si="0"/>
        <v>0</v>
      </c>
      <c r="B56" s="28"/>
      <c r="C56" s="39">
        <v>44</v>
      </c>
      <c r="D56" s="152"/>
      <c r="E56" s="152"/>
      <c r="F56" s="153"/>
      <c r="G56" s="154"/>
      <c r="H56" s="154"/>
      <c r="I56" s="154"/>
      <c r="J56" s="153"/>
      <c r="K56" s="154"/>
      <c r="L56" s="154"/>
      <c r="M56" s="153"/>
      <c r="N56" s="154"/>
      <c r="O56" s="155"/>
      <c r="P56" s="155"/>
      <c r="Q56" s="155"/>
      <c r="R56" s="40">
        <f>IF(H56=Sheet1!$C$7,0,IF(H56="",0,RESUMEN!$F$12))</f>
        <v>0</v>
      </c>
      <c r="S56" s="40">
        <f>SUM(COUNTIF(O56,Sheet1!$I$3),COUNTIF(O56,Sheet1!$I$4),COUNTIF(O56,Sheet1!$I$5))*RESUMEN!F$13+SUM(COUNTIF(P56,Sheet1!$I$3),COUNTIF(P56,Sheet1!$I$4),COUNTIF(P56,Sheet1!$I$5))*RESUMEN!F$13</f>
        <v>0</v>
      </c>
      <c r="T56" s="40">
        <f>SUM(COUNTIF(Q56,Sheet1!$I$3),COUNTIF(Q56,Sheet1!$I$4),COUNTIF(Q56,Sheet1!$I$5))*RESUMEN!F$14</f>
        <v>0</v>
      </c>
      <c r="U56" s="40">
        <f>+SUMIF(Sheet1!$E$2:$E$8,I56,Sheet1!$F$2:$F$8)+SUMIF(Sheet1!$E$2:$E$8,I56,Sheet1!$G$2:$G$8)+SUMIF(Sheet1!$E$2:$E$8,L56,Sheet1!$F$2:$F$8)+SUMIF(Sheet1!$E$2:$E$8,L56,Sheet1!$G$2:$G$8)</f>
        <v>0</v>
      </c>
      <c r="V56" s="40">
        <f t="shared" si="1"/>
        <v>0</v>
      </c>
      <c r="W56" s="28"/>
      <c r="X56" s="28"/>
    </row>
    <row r="57" spans="1:24" ht="21.75" customHeight="1">
      <c r="A57" s="27">
        <f t="shared" si="0"/>
        <v>0</v>
      </c>
      <c r="B57" s="28"/>
      <c r="C57" s="39">
        <v>45</v>
      </c>
      <c r="D57" s="152"/>
      <c r="E57" s="152"/>
      <c r="F57" s="153"/>
      <c r="G57" s="154"/>
      <c r="H57" s="154"/>
      <c r="I57" s="154"/>
      <c r="J57" s="153"/>
      <c r="K57" s="154"/>
      <c r="L57" s="154"/>
      <c r="M57" s="153"/>
      <c r="N57" s="154"/>
      <c r="O57" s="155"/>
      <c r="P57" s="155"/>
      <c r="Q57" s="155"/>
      <c r="R57" s="40">
        <f>IF(H57=Sheet1!$C$7,0,IF(H57="",0,RESUMEN!$F$12))</f>
        <v>0</v>
      </c>
      <c r="S57" s="40">
        <f>SUM(COUNTIF(O57,Sheet1!$I$3),COUNTIF(O57,Sheet1!$I$4),COUNTIF(O57,Sheet1!$I$5))*RESUMEN!F$13+SUM(COUNTIF(P57,Sheet1!$I$3),COUNTIF(P57,Sheet1!$I$4),COUNTIF(P57,Sheet1!$I$5))*RESUMEN!F$13</f>
        <v>0</v>
      </c>
      <c r="T57" s="40">
        <f>SUM(COUNTIF(Q57,Sheet1!$I$3),COUNTIF(Q57,Sheet1!$I$4),COUNTIF(Q57,Sheet1!$I$5))*RESUMEN!F$14</f>
        <v>0</v>
      </c>
      <c r="U57" s="40">
        <f>+SUMIF(Sheet1!$E$2:$E$8,I57,Sheet1!$F$2:$F$8)+SUMIF(Sheet1!$E$2:$E$8,I57,Sheet1!$G$2:$G$8)+SUMIF(Sheet1!$E$2:$E$8,L57,Sheet1!$F$2:$F$8)+SUMIF(Sheet1!$E$2:$E$8,L57,Sheet1!$G$2:$G$8)</f>
        <v>0</v>
      </c>
      <c r="V57" s="40">
        <f t="shared" si="1"/>
        <v>0</v>
      </c>
      <c r="W57" s="28"/>
      <c r="X57" s="28"/>
    </row>
    <row r="58" spans="1:24" ht="21.75" customHeight="1">
      <c r="A58" s="27">
        <f t="shared" si="0"/>
        <v>0</v>
      </c>
      <c r="B58" s="28"/>
      <c r="C58" s="39">
        <v>46</v>
      </c>
      <c r="D58" s="152"/>
      <c r="E58" s="152"/>
      <c r="F58" s="153"/>
      <c r="G58" s="154"/>
      <c r="H58" s="154"/>
      <c r="I58" s="154"/>
      <c r="J58" s="153"/>
      <c r="K58" s="154"/>
      <c r="L58" s="154"/>
      <c r="M58" s="153"/>
      <c r="N58" s="154"/>
      <c r="O58" s="155"/>
      <c r="P58" s="155"/>
      <c r="Q58" s="155"/>
      <c r="R58" s="40">
        <f>IF(H58=Sheet1!$C$7,0,IF(H58="",0,RESUMEN!$F$12))</f>
        <v>0</v>
      </c>
      <c r="S58" s="40">
        <f>SUM(COUNTIF(O58,Sheet1!$I$3),COUNTIF(O58,Sheet1!$I$4),COUNTIF(O58,Sheet1!$I$5))*RESUMEN!F$13+SUM(COUNTIF(P58,Sheet1!$I$3),COUNTIF(P58,Sheet1!$I$4),COUNTIF(P58,Sheet1!$I$5))*RESUMEN!F$13</f>
        <v>0</v>
      </c>
      <c r="T58" s="40">
        <f>SUM(COUNTIF(Q58,Sheet1!$I$3),COUNTIF(Q58,Sheet1!$I$4),COUNTIF(Q58,Sheet1!$I$5))*RESUMEN!F$14</f>
        <v>0</v>
      </c>
      <c r="U58" s="40">
        <f>+SUMIF(Sheet1!$E$2:$E$8,I58,Sheet1!$F$2:$F$8)+SUMIF(Sheet1!$E$2:$E$8,I58,Sheet1!$G$2:$G$8)+SUMIF(Sheet1!$E$2:$E$8,L58,Sheet1!$F$2:$F$8)+SUMIF(Sheet1!$E$2:$E$8,L58,Sheet1!$G$2:$G$8)</f>
        <v>0</v>
      </c>
      <c r="V58" s="40">
        <f t="shared" si="1"/>
        <v>0</v>
      </c>
      <c r="W58" s="28"/>
      <c r="X58" s="28"/>
    </row>
    <row r="59" spans="1:24" ht="21.75" customHeight="1">
      <c r="A59" s="27">
        <f t="shared" si="0"/>
        <v>0</v>
      </c>
      <c r="B59" s="28"/>
      <c r="C59" s="39">
        <v>47</v>
      </c>
      <c r="D59" s="152"/>
      <c r="E59" s="152"/>
      <c r="F59" s="153"/>
      <c r="G59" s="154"/>
      <c r="H59" s="154"/>
      <c r="I59" s="154"/>
      <c r="J59" s="153"/>
      <c r="K59" s="154"/>
      <c r="L59" s="154"/>
      <c r="M59" s="153"/>
      <c r="N59" s="154"/>
      <c r="O59" s="155"/>
      <c r="P59" s="155"/>
      <c r="Q59" s="155"/>
      <c r="R59" s="40">
        <f>IF(H59=Sheet1!$C$7,0,IF(H59="",0,RESUMEN!$F$12))</f>
        <v>0</v>
      </c>
      <c r="S59" s="40">
        <f>SUM(COUNTIF(O59,Sheet1!$I$3),COUNTIF(O59,Sheet1!$I$4),COUNTIF(O59,Sheet1!$I$5))*RESUMEN!F$13+SUM(COUNTIF(P59,Sheet1!$I$3),COUNTIF(P59,Sheet1!$I$4),COUNTIF(P59,Sheet1!$I$5))*RESUMEN!F$13</f>
        <v>0</v>
      </c>
      <c r="T59" s="40">
        <f>SUM(COUNTIF(Q59,Sheet1!$I$3),COUNTIF(Q59,Sheet1!$I$4),COUNTIF(Q59,Sheet1!$I$5))*RESUMEN!F$14</f>
        <v>0</v>
      </c>
      <c r="U59" s="40">
        <f>+SUMIF(Sheet1!$E$2:$E$8,I59,Sheet1!$F$2:$F$8)+SUMIF(Sheet1!$E$2:$E$8,I59,Sheet1!$G$2:$G$8)+SUMIF(Sheet1!$E$2:$E$8,L59,Sheet1!$F$2:$F$8)+SUMIF(Sheet1!$E$2:$E$8,L59,Sheet1!$G$2:$G$8)</f>
        <v>0</v>
      </c>
      <c r="V59" s="40">
        <f t="shared" si="1"/>
        <v>0</v>
      </c>
      <c r="W59" s="28"/>
      <c r="X59" s="28"/>
    </row>
    <row r="60" spans="1:24" ht="21.75" customHeight="1">
      <c r="A60" s="27">
        <f t="shared" si="0"/>
        <v>0</v>
      </c>
      <c r="B60" s="28"/>
      <c r="C60" s="39">
        <v>48</v>
      </c>
      <c r="D60" s="152"/>
      <c r="E60" s="152"/>
      <c r="F60" s="153"/>
      <c r="G60" s="154"/>
      <c r="H60" s="154"/>
      <c r="I60" s="154"/>
      <c r="J60" s="153"/>
      <c r="K60" s="154"/>
      <c r="L60" s="154"/>
      <c r="M60" s="153"/>
      <c r="N60" s="154"/>
      <c r="O60" s="155"/>
      <c r="P60" s="155"/>
      <c r="Q60" s="155"/>
      <c r="R60" s="40">
        <f>IF(H60=Sheet1!$C$7,0,IF(H60="",0,RESUMEN!$F$12))</f>
        <v>0</v>
      </c>
      <c r="S60" s="40">
        <f>SUM(COUNTIF(O60,Sheet1!$I$3),COUNTIF(O60,Sheet1!$I$4),COUNTIF(O60,Sheet1!$I$5))*RESUMEN!F$13+SUM(COUNTIF(P60,Sheet1!$I$3),COUNTIF(P60,Sheet1!$I$4),COUNTIF(P60,Sheet1!$I$5))*RESUMEN!F$13</f>
        <v>0</v>
      </c>
      <c r="T60" s="40">
        <f>SUM(COUNTIF(Q60,Sheet1!$I$3),COUNTIF(Q60,Sheet1!$I$4),COUNTIF(Q60,Sheet1!$I$5))*RESUMEN!F$14</f>
        <v>0</v>
      </c>
      <c r="U60" s="40">
        <f>+SUMIF(Sheet1!$E$2:$E$8,I60,Sheet1!$F$2:$F$8)+SUMIF(Sheet1!$E$2:$E$8,I60,Sheet1!$G$2:$G$8)+SUMIF(Sheet1!$E$2:$E$8,L60,Sheet1!$F$2:$F$8)+SUMIF(Sheet1!$E$2:$E$8,L60,Sheet1!$G$2:$G$8)</f>
        <v>0</v>
      </c>
      <c r="V60" s="40">
        <f t="shared" si="1"/>
        <v>0</v>
      </c>
      <c r="W60" s="28"/>
      <c r="X60" s="28"/>
    </row>
    <row r="61" spans="1:24" ht="21.75" customHeight="1">
      <c r="A61" s="27">
        <f t="shared" si="0"/>
        <v>0</v>
      </c>
      <c r="B61" s="28"/>
      <c r="C61" s="39">
        <v>49</v>
      </c>
      <c r="D61" s="152"/>
      <c r="E61" s="152"/>
      <c r="F61" s="153"/>
      <c r="G61" s="154"/>
      <c r="H61" s="154"/>
      <c r="I61" s="154"/>
      <c r="J61" s="153"/>
      <c r="K61" s="154"/>
      <c r="L61" s="154"/>
      <c r="M61" s="153"/>
      <c r="N61" s="154"/>
      <c r="O61" s="155"/>
      <c r="P61" s="155"/>
      <c r="Q61" s="155"/>
      <c r="R61" s="40">
        <f>IF(H61=Sheet1!$C$7,0,IF(H61="",0,RESUMEN!$F$12))</f>
        <v>0</v>
      </c>
      <c r="S61" s="40">
        <f>SUM(COUNTIF(O61,Sheet1!$I$3),COUNTIF(O61,Sheet1!$I$4),COUNTIF(O61,Sheet1!$I$5))*RESUMEN!F$13+SUM(COUNTIF(P61,Sheet1!$I$3),COUNTIF(P61,Sheet1!$I$4),COUNTIF(P61,Sheet1!$I$5))*RESUMEN!F$13</f>
        <v>0</v>
      </c>
      <c r="T61" s="40">
        <f>SUM(COUNTIF(Q61,Sheet1!$I$3),COUNTIF(Q61,Sheet1!$I$4),COUNTIF(Q61,Sheet1!$I$5))*RESUMEN!F$14</f>
        <v>0</v>
      </c>
      <c r="U61" s="40">
        <f>+SUMIF(Sheet1!$E$2:$E$8,I61,Sheet1!$F$2:$F$8)+SUMIF(Sheet1!$E$2:$E$8,I61,Sheet1!$G$2:$G$8)+SUMIF(Sheet1!$E$2:$E$8,L61,Sheet1!$F$2:$F$8)+SUMIF(Sheet1!$E$2:$E$8,L61,Sheet1!$G$2:$G$8)</f>
        <v>0</v>
      </c>
      <c r="V61" s="40">
        <f t="shared" si="1"/>
        <v>0</v>
      </c>
      <c r="W61" s="28"/>
      <c r="X61" s="28"/>
    </row>
    <row r="62" spans="1:24" ht="21.75" customHeight="1">
      <c r="A62" s="27">
        <f t="shared" si="0"/>
        <v>0</v>
      </c>
      <c r="B62" s="28"/>
      <c r="C62" s="39">
        <v>50</v>
      </c>
      <c r="D62" s="152"/>
      <c r="E62" s="152"/>
      <c r="F62" s="153"/>
      <c r="G62" s="154"/>
      <c r="H62" s="154"/>
      <c r="I62" s="154"/>
      <c r="J62" s="153"/>
      <c r="K62" s="154"/>
      <c r="L62" s="154"/>
      <c r="M62" s="153"/>
      <c r="N62" s="154"/>
      <c r="O62" s="155"/>
      <c r="P62" s="155"/>
      <c r="Q62" s="155"/>
      <c r="R62" s="40">
        <f>IF(H62=Sheet1!$C$7,0,IF(H62="",0,RESUMEN!$F$12))</f>
        <v>0</v>
      </c>
      <c r="S62" s="40">
        <f>SUM(COUNTIF(O62,Sheet1!$I$3),COUNTIF(O62,Sheet1!$I$4),COUNTIF(O62,Sheet1!$I$5))*RESUMEN!F$13+SUM(COUNTIF(P62,Sheet1!$I$3),COUNTIF(P62,Sheet1!$I$4),COUNTIF(P62,Sheet1!$I$5))*RESUMEN!F$13</f>
        <v>0</v>
      </c>
      <c r="T62" s="40">
        <f>SUM(COUNTIF(Q62,Sheet1!$I$3),COUNTIF(Q62,Sheet1!$I$4),COUNTIF(Q62,Sheet1!$I$5))*RESUMEN!F$14</f>
        <v>0</v>
      </c>
      <c r="U62" s="40">
        <f>+SUMIF(Sheet1!$E$2:$E$8,I62,Sheet1!$F$2:$F$8)+SUMIF(Sheet1!$E$2:$E$8,I62,Sheet1!$G$2:$G$8)+SUMIF(Sheet1!$E$2:$E$8,L62,Sheet1!$F$2:$F$8)+SUMIF(Sheet1!$E$2:$E$8,L62,Sheet1!$G$2:$G$8)</f>
        <v>0</v>
      </c>
      <c r="V62" s="40">
        <f t="shared" si="1"/>
        <v>0</v>
      </c>
      <c r="W62" s="28"/>
      <c r="X62" s="28"/>
    </row>
    <row r="63" spans="1:24" ht="21.75" customHeight="1">
      <c r="A63" s="27">
        <f t="shared" si="0"/>
        <v>0</v>
      </c>
      <c r="B63" s="28"/>
      <c r="C63" s="39">
        <v>51</v>
      </c>
      <c r="D63" s="152"/>
      <c r="E63" s="152"/>
      <c r="F63" s="153"/>
      <c r="G63" s="154"/>
      <c r="H63" s="154"/>
      <c r="I63" s="154"/>
      <c r="J63" s="153"/>
      <c r="K63" s="154"/>
      <c r="L63" s="154"/>
      <c r="M63" s="153"/>
      <c r="N63" s="154"/>
      <c r="O63" s="155"/>
      <c r="P63" s="155"/>
      <c r="Q63" s="155"/>
      <c r="R63" s="40">
        <f>IF(H63=Sheet1!$C$7,0,IF(H63="",0,RESUMEN!$F$12))</f>
        <v>0</v>
      </c>
      <c r="S63" s="40">
        <f>SUM(COUNTIF(O63,Sheet1!$I$3),COUNTIF(O63,Sheet1!$I$4),COUNTIF(O63,Sheet1!$I$5))*RESUMEN!F$13+SUM(COUNTIF(P63,Sheet1!$I$3),COUNTIF(P63,Sheet1!$I$4),COUNTIF(P63,Sheet1!$I$5))*RESUMEN!F$13</f>
        <v>0</v>
      </c>
      <c r="T63" s="40">
        <f>SUM(COUNTIF(Q63,Sheet1!$I$3),COUNTIF(Q63,Sheet1!$I$4),COUNTIF(Q63,Sheet1!$I$5))*RESUMEN!F$14</f>
        <v>0</v>
      </c>
      <c r="U63" s="40">
        <f>+SUMIF(Sheet1!$E$2:$E$8,I63,Sheet1!$F$2:$F$8)+SUMIF(Sheet1!$E$2:$E$8,I63,Sheet1!$G$2:$G$8)+SUMIF(Sheet1!$E$2:$E$8,L63,Sheet1!$F$2:$F$8)+SUMIF(Sheet1!$E$2:$E$8,L63,Sheet1!$G$2:$G$8)</f>
        <v>0</v>
      </c>
      <c r="V63" s="40">
        <f t="shared" si="1"/>
        <v>0</v>
      </c>
      <c r="W63" s="28"/>
      <c r="X63" s="28"/>
    </row>
    <row r="64" spans="1:24" ht="21.75" customHeight="1">
      <c r="A64" s="27">
        <f t="shared" si="0"/>
        <v>0</v>
      </c>
      <c r="B64" s="28"/>
      <c r="C64" s="39">
        <v>52</v>
      </c>
      <c r="D64" s="152"/>
      <c r="E64" s="152"/>
      <c r="F64" s="153"/>
      <c r="G64" s="154"/>
      <c r="H64" s="154"/>
      <c r="I64" s="154"/>
      <c r="J64" s="153"/>
      <c r="K64" s="154"/>
      <c r="L64" s="154"/>
      <c r="M64" s="153"/>
      <c r="N64" s="154"/>
      <c r="O64" s="155"/>
      <c r="P64" s="155"/>
      <c r="Q64" s="155"/>
      <c r="R64" s="40">
        <f>IF(H64=Sheet1!$C$7,0,IF(H64="",0,RESUMEN!$F$12))</f>
        <v>0</v>
      </c>
      <c r="S64" s="40">
        <f>SUM(COUNTIF(O64,Sheet1!$I$3),COUNTIF(O64,Sheet1!$I$4),COUNTIF(O64,Sheet1!$I$5))*RESUMEN!F$13+SUM(COUNTIF(P64,Sheet1!$I$3),COUNTIF(P64,Sheet1!$I$4),COUNTIF(P64,Sheet1!$I$5))*RESUMEN!F$13</f>
        <v>0</v>
      </c>
      <c r="T64" s="40">
        <f>SUM(COUNTIF(Q64,Sheet1!$I$3),COUNTIF(Q64,Sheet1!$I$4),COUNTIF(Q64,Sheet1!$I$5))*RESUMEN!F$14</f>
        <v>0</v>
      </c>
      <c r="U64" s="40">
        <f>+SUMIF(Sheet1!$E$2:$E$8,I64,Sheet1!$F$2:$F$8)+SUMIF(Sheet1!$E$2:$E$8,I64,Sheet1!$G$2:$G$8)+SUMIF(Sheet1!$E$2:$E$8,L64,Sheet1!$F$2:$F$8)+SUMIF(Sheet1!$E$2:$E$8,L64,Sheet1!$G$2:$G$8)</f>
        <v>0</v>
      </c>
      <c r="V64" s="40">
        <f t="shared" si="1"/>
        <v>0</v>
      </c>
      <c r="W64" s="28"/>
      <c r="X64" s="28"/>
    </row>
    <row r="65" spans="1:24" ht="21.75" customHeight="1">
      <c r="A65" s="27">
        <f t="shared" si="0"/>
        <v>0</v>
      </c>
      <c r="B65" s="28"/>
      <c r="C65" s="39">
        <v>53</v>
      </c>
      <c r="D65" s="152"/>
      <c r="E65" s="152"/>
      <c r="F65" s="153"/>
      <c r="G65" s="154"/>
      <c r="H65" s="154"/>
      <c r="I65" s="154"/>
      <c r="J65" s="153"/>
      <c r="K65" s="154"/>
      <c r="L65" s="154"/>
      <c r="M65" s="153"/>
      <c r="N65" s="154"/>
      <c r="O65" s="155"/>
      <c r="P65" s="155"/>
      <c r="Q65" s="155"/>
      <c r="R65" s="40">
        <f>IF(H65=Sheet1!$C$7,0,IF(H65="",0,RESUMEN!$F$12))</f>
        <v>0</v>
      </c>
      <c r="S65" s="40">
        <f>SUM(COUNTIF(O65,Sheet1!$I$3),COUNTIF(O65,Sheet1!$I$4),COUNTIF(O65,Sheet1!$I$5))*RESUMEN!F$13+SUM(COUNTIF(P65,Sheet1!$I$3),COUNTIF(P65,Sheet1!$I$4),COUNTIF(P65,Sheet1!$I$5))*RESUMEN!F$13</f>
        <v>0</v>
      </c>
      <c r="T65" s="40">
        <f>SUM(COUNTIF(Q65,Sheet1!$I$3),COUNTIF(Q65,Sheet1!$I$4),COUNTIF(Q65,Sheet1!$I$5))*RESUMEN!F$14</f>
        <v>0</v>
      </c>
      <c r="U65" s="40">
        <f>+SUMIF(Sheet1!$E$2:$E$8,I65,Sheet1!$F$2:$F$8)+SUMIF(Sheet1!$E$2:$E$8,I65,Sheet1!$G$2:$G$8)+SUMIF(Sheet1!$E$2:$E$8,L65,Sheet1!$F$2:$F$8)+SUMIF(Sheet1!$E$2:$E$8,L65,Sheet1!$G$2:$G$8)</f>
        <v>0</v>
      </c>
      <c r="V65" s="40">
        <f t="shared" si="1"/>
        <v>0</v>
      </c>
      <c r="W65" s="28"/>
      <c r="X65" s="28"/>
    </row>
    <row r="66" spans="1:24" ht="21.75" customHeight="1">
      <c r="A66" s="27">
        <f t="shared" si="0"/>
        <v>0</v>
      </c>
      <c r="B66" s="28"/>
      <c r="C66" s="39">
        <v>54</v>
      </c>
      <c r="D66" s="152"/>
      <c r="E66" s="152"/>
      <c r="F66" s="153"/>
      <c r="G66" s="154"/>
      <c r="H66" s="154"/>
      <c r="I66" s="154"/>
      <c r="J66" s="153"/>
      <c r="K66" s="154"/>
      <c r="L66" s="154"/>
      <c r="M66" s="153"/>
      <c r="N66" s="154"/>
      <c r="O66" s="155"/>
      <c r="P66" s="155"/>
      <c r="Q66" s="155"/>
      <c r="R66" s="40">
        <f>IF(H66=Sheet1!$C$7,0,IF(H66="",0,RESUMEN!$F$12))</f>
        <v>0</v>
      </c>
      <c r="S66" s="40">
        <f>SUM(COUNTIF(O66,Sheet1!$I$3),COUNTIF(O66,Sheet1!$I$4),COUNTIF(O66,Sheet1!$I$5))*RESUMEN!F$13+SUM(COUNTIF(P66,Sheet1!$I$3),COUNTIF(P66,Sheet1!$I$4),COUNTIF(P66,Sheet1!$I$5))*RESUMEN!F$13</f>
        <v>0</v>
      </c>
      <c r="T66" s="40">
        <f>SUM(COUNTIF(Q66,Sheet1!$I$3),COUNTIF(Q66,Sheet1!$I$4),COUNTIF(Q66,Sheet1!$I$5))*RESUMEN!F$14</f>
        <v>0</v>
      </c>
      <c r="U66" s="40">
        <f>+SUMIF(Sheet1!$E$2:$E$8,I66,Sheet1!$F$2:$F$8)+SUMIF(Sheet1!$E$2:$E$8,I66,Sheet1!$G$2:$G$8)+SUMIF(Sheet1!$E$2:$E$8,L66,Sheet1!$F$2:$F$8)+SUMIF(Sheet1!$E$2:$E$8,L66,Sheet1!$G$2:$G$8)</f>
        <v>0</v>
      </c>
      <c r="V66" s="40">
        <f t="shared" si="1"/>
        <v>0</v>
      </c>
      <c r="W66" s="28"/>
      <c r="X66" s="28"/>
    </row>
    <row r="67" spans="1:24" ht="21.75" customHeight="1">
      <c r="A67" s="27">
        <f t="shared" si="0"/>
        <v>0</v>
      </c>
      <c r="B67" s="28"/>
      <c r="C67" s="39">
        <v>55</v>
      </c>
      <c r="D67" s="152"/>
      <c r="E67" s="152"/>
      <c r="F67" s="153"/>
      <c r="G67" s="154"/>
      <c r="H67" s="154"/>
      <c r="I67" s="154"/>
      <c r="J67" s="153"/>
      <c r="K67" s="154"/>
      <c r="L67" s="154"/>
      <c r="M67" s="153"/>
      <c r="N67" s="154"/>
      <c r="O67" s="155"/>
      <c r="P67" s="155"/>
      <c r="Q67" s="155"/>
      <c r="R67" s="40">
        <f>IF(H67=Sheet1!$C$7,0,IF(H67="",0,RESUMEN!$F$12))</f>
        <v>0</v>
      </c>
      <c r="S67" s="40">
        <f>SUM(COUNTIF(O67,Sheet1!$I$3),COUNTIF(O67,Sheet1!$I$4),COUNTIF(O67,Sheet1!$I$5))*RESUMEN!F$13+SUM(COUNTIF(P67,Sheet1!$I$3),COUNTIF(P67,Sheet1!$I$4),COUNTIF(P67,Sheet1!$I$5))*RESUMEN!F$13</f>
        <v>0</v>
      </c>
      <c r="T67" s="40">
        <f>SUM(COUNTIF(Q67,Sheet1!$I$3),COUNTIF(Q67,Sheet1!$I$4),COUNTIF(Q67,Sheet1!$I$5))*RESUMEN!F$14</f>
        <v>0</v>
      </c>
      <c r="U67" s="40">
        <f>+SUMIF(Sheet1!$E$2:$E$8,I67,Sheet1!$F$2:$F$8)+SUMIF(Sheet1!$E$2:$E$8,I67,Sheet1!$G$2:$G$8)+SUMIF(Sheet1!$E$2:$E$8,L67,Sheet1!$F$2:$F$8)+SUMIF(Sheet1!$E$2:$E$8,L67,Sheet1!$G$2:$G$8)</f>
        <v>0</v>
      </c>
      <c r="V67" s="40">
        <f t="shared" si="1"/>
        <v>0</v>
      </c>
      <c r="W67" s="28"/>
      <c r="X67" s="28"/>
    </row>
    <row r="68" spans="1:24" ht="21.75" customHeight="1">
      <c r="A68" s="27">
        <f t="shared" si="0"/>
        <v>0</v>
      </c>
      <c r="B68" s="28"/>
      <c r="C68" s="39">
        <v>56</v>
      </c>
      <c r="D68" s="152"/>
      <c r="E68" s="152"/>
      <c r="F68" s="153"/>
      <c r="G68" s="154"/>
      <c r="H68" s="154"/>
      <c r="I68" s="154"/>
      <c r="J68" s="153"/>
      <c r="K68" s="154"/>
      <c r="L68" s="154"/>
      <c r="M68" s="153"/>
      <c r="N68" s="154"/>
      <c r="O68" s="155"/>
      <c r="P68" s="155"/>
      <c r="Q68" s="155"/>
      <c r="R68" s="40">
        <f>IF(H68=Sheet1!$C$7,0,IF(H68="",0,RESUMEN!$F$12))</f>
        <v>0</v>
      </c>
      <c r="S68" s="40">
        <f>SUM(COUNTIF(O68,Sheet1!$I$3),COUNTIF(O68,Sheet1!$I$4),COUNTIF(O68,Sheet1!$I$5))*RESUMEN!F$13+SUM(COUNTIF(P68,Sheet1!$I$3),COUNTIF(P68,Sheet1!$I$4),COUNTIF(P68,Sheet1!$I$5))*RESUMEN!F$13</f>
        <v>0</v>
      </c>
      <c r="T68" s="40">
        <f>SUM(COUNTIF(Q68,Sheet1!$I$3),COUNTIF(Q68,Sheet1!$I$4),COUNTIF(Q68,Sheet1!$I$5))*RESUMEN!F$14</f>
        <v>0</v>
      </c>
      <c r="U68" s="40">
        <f>+SUMIF(Sheet1!$E$2:$E$8,I68,Sheet1!$F$2:$F$8)+SUMIF(Sheet1!$E$2:$E$8,I68,Sheet1!$G$2:$G$8)+SUMIF(Sheet1!$E$2:$E$8,L68,Sheet1!$F$2:$F$8)+SUMIF(Sheet1!$E$2:$E$8,L68,Sheet1!$G$2:$G$8)</f>
        <v>0</v>
      </c>
      <c r="V68" s="40">
        <f t="shared" si="1"/>
        <v>0</v>
      </c>
      <c r="W68" s="28"/>
      <c r="X68" s="28"/>
    </row>
    <row r="69" spans="1:24" ht="21.75" customHeight="1">
      <c r="A69" s="27">
        <f t="shared" si="0"/>
        <v>0</v>
      </c>
      <c r="B69" s="28"/>
      <c r="C69" s="39">
        <v>57</v>
      </c>
      <c r="D69" s="152"/>
      <c r="E69" s="152"/>
      <c r="F69" s="153"/>
      <c r="G69" s="154"/>
      <c r="H69" s="154"/>
      <c r="I69" s="154"/>
      <c r="J69" s="153"/>
      <c r="K69" s="154"/>
      <c r="L69" s="154"/>
      <c r="M69" s="153"/>
      <c r="N69" s="154"/>
      <c r="O69" s="155"/>
      <c r="P69" s="155"/>
      <c r="Q69" s="155"/>
      <c r="R69" s="40">
        <f>IF(H69=Sheet1!$C$7,0,IF(H69="",0,RESUMEN!$F$12))</f>
        <v>0</v>
      </c>
      <c r="S69" s="40">
        <f>SUM(COUNTIF(O69,Sheet1!$I$3),COUNTIF(O69,Sheet1!$I$4),COUNTIF(O69,Sheet1!$I$5))*RESUMEN!F$13+SUM(COUNTIF(P69,Sheet1!$I$3),COUNTIF(P69,Sheet1!$I$4),COUNTIF(P69,Sheet1!$I$5))*RESUMEN!F$13</f>
        <v>0</v>
      </c>
      <c r="T69" s="40">
        <f>SUM(COUNTIF(Q69,Sheet1!$I$3),COUNTIF(Q69,Sheet1!$I$4),COUNTIF(Q69,Sheet1!$I$5))*RESUMEN!F$14</f>
        <v>0</v>
      </c>
      <c r="U69" s="40">
        <f>+SUMIF(Sheet1!$E$2:$E$8,I69,Sheet1!$F$2:$F$8)+SUMIF(Sheet1!$E$2:$E$8,I69,Sheet1!$G$2:$G$8)+SUMIF(Sheet1!$E$2:$E$8,L69,Sheet1!$F$2:$F$8)+SUMIF(Sheet1!$E$2:$E$8,L69,Sheet1!$G$2:$G$8)</f>
        <v>0</v>
      </c>
      <c r="V69" s="40">
        <f t="shared" si="1"/>
        <v>0</v>
      </c>
      <c r="W69" s="28"/>
      <c r="X69" s="28"/>
    </row>
    <row r="70" spans="1:24" ht="21.75" customHeight="1">
      <c r="A70" s="27">
        <f t="shared" si="0"/>
        <v>0</v>
      </c>
      <c r="B70" s="28"/>
      <c r="C70" s="39">
        <v>58</v>
      </c>
      <c r="D70" s="152"/>
      <c r="E70" s="152"/>
      <c r="F70" s="153"/>
      <c r="G70" s="154"/>
      <c r="H70" s="154"/>
      <c r="I70" s="154"/>
      <c r="J70" s="153"/>
      <c r="K70" s="154"/>
      <c r="L70" s="154"/>
      <c r="M70" s="153"/>
      <c r="N70" s="154"/>
      <c r="O70" s="155"/>
      <c r="P70" s="155"/>
      <c r="Q70" s="155"/>
      <c r="R70" s="40">
        <f>IF(H70=Sheet1!$C$7,0,IF(H70="",0,RESUMEN!$F$12))</f>
        <v>0</v>
      </c>
      <c r="S70" s="40">
        <f>SUM(COUNTIF(O70,Sheet1!$I$3),COUNTIF(O70,Sheet1!$I$4),COUNTIF(O70,Sheet1!$I$5))*RESUMEN!F$13+SUM(COUNTIF(P70,Sheet1!$I$3),COUNTIF(P70,Sheet1!$I$4),COUNTIF(P70,Sheet1!$I$5))*RESUMEN!F$13</f>
        <v>0</v>
      </c>
      <c r="T70" s="40">
        <f>SUM(COUNTIF(Q70,Sheet1!$I$3),COUNTIF(Q70,Sheet1!$I$4),COUNTIF(Q70,Sheet1!$I$5))*RESUMEN!F$14</f>
        <v>0</v>
      </c>
      <c r="U70" s="40">
        <f>+SUMIF(Sheet1!$E$2:$E$8,I70,Sheet1!$F$2:$F$8)+SUMIF(Sheet1!$E$2:$E$8,I70,Sheet1!$G$2:$G$8)+SUMIF(Sheet1!$E$2:$E$8,L70,Sheet1!$F$2:$F$8)+SUMIF(Sheet1!$E$2:$E$8,L70,Sheet1!$G$2:$G$8)</f>
        <v>0</v>
      </c>
      <c r="V70" s="40">
        <f t="shared" si="1"/>
        <v>0</v>
      </c>
      <c r="W70" s="28"/>
      <c r="X70" s="28"/>
    </row>
    <row r="71" spans="1:24" ht="21.75" customHeight="1">
      <c r="A71" s="27">
        <f t="shared" si="0"/>
        <v>0</v>
      </c>
      <c r="B71" s="28"/>
      <c r="C71" s="39">
        <v>59</v>
      </c>
      <c r="D71" s="152"/>
      <c r="E71" s="152"/>
      <c r="F71" s="153"/>
      <c r="G71" s="154"/>
      <c r="H71" s="154"/>
      <c r="I71" s="154"/>
      <c r="J71" s="153"/>
      <c r="K71" s="154"/>
      <c r="L71" s="154"/>
      <c r="M71" s="153"/>
      <c r="N71" s="154"/>
      <c r="O71" s="155"/>
      <c r="P71" s="155"/>
      <c r="Q71" s="155"/>
      <c r="R71" s="40">
        <f>IF(H71=Sheet1!$C$7,0,IF(H71="",0,RESUMEN!$F$12))</f>
        <v>0</v>
      </c>
      <c r="S71" s="40">
        <f>SUM(COUNTIF(O71,Sheet1!$I$3),COUNTIF(O71,Sheet1!$I$4),COUNTIF(O71,Sheet1!$I$5))*RESUMEN!F$13+SUM(COUNTIF(P71,Sheet1!$I$3),COUNTIF(P71,Sheet1!$I$4),COUNTIF(P71,Sheet1!$I$5))*RESUMEN!F$13</f>
        <v>0</v>
      </c>
      <c r="T71" s="40">
        <f>SUM(COUNTIF(Q71,Sheet1!$I$3),COUNTIF(Q71,Sheet1!$I$4),COUNTIF(Q71,Sheet1!$I$5))*RESUMEN!F$14</f>
        <v>0</v>
      </c>
      <c r="U71" s="40">
        <f>+SUMIF(Sheet1!$E$2:$E$8,I71,Sheet1!$F$2:$F$8)+SUMIF(Sheet1!$E$2:$E$8,I71,Sheet1!$G$2:$G$8)+SUMIF(Sheet1!$E$2:$E$8,L71,Sheet1!$F$2:$F$8)+SUMIF(Sheet1!$E$2:$E$8,L71,Sheet1!$G$2:$G$8)</f>
        <v>0</v>
      </c>
      <c r="V71" s="40">
        <f t="shared" si="1"/>
        <v>0</v>
      </c>
      <c r="W71" s="28"/>
      <c r="X71" s="28"/>
    </row>
    <row r="72" spans="1:24" ht="21.75" customHeight="1">
      <c r="A72" s="27">
        <f t="shared" si="0"/>
        <v>0</v>
      </c>
      <c r="B72" s="28"/>
      <c r="C72" s="39">
        <v>60</v>
      </c>
      <c r="D72" s="152"/>
      <c r="E72" s="152"/>
      <c r="F72" s="153"/>
      <c r="G72" s="154"/>
      <c r="H72" s="154"/>
      <c r="I72" s="154"/>
      <c r="J72" s="153"/>
      <c r="K72" s="154"/>
      <c r="L72" s="154"/>
      <c r="M72" s="153"/>
      <c r="N72" s="154"/>
      <c r="O72" s="155"/>
      <c r="P72" s="155"/>
      <c r="Q72" s="155"/>
      <c r="R72" s="40">
        <f>IF(H72=Sheet1!$C$7,0,IF(H72="",0,RESUMEN!$F$12))</f>
        <v>0</v>
      </c>
      <c r="S72" s="40">
        <f>SUM(COUNTIF(O72,Sheet1!$I$3),COUNTIF(O72,Sheet1!$I$4),COUNTIF(O72,Sheet1!$I$5))*RESUMEN!F$13+SUM(COUNTIF(P72,Sheet1!$I$3),COUNTIF(P72,Sheet1!$I$4),COUNTIF(P72,Sheet1!$I$5))*RESUMEN!F$13</f>
        <v>0</v>
      </c>
      <c r="T72" s="40">
        <f>SUM(COUNTIF(Q72,Sheet1!$I$3),COUNTIF(Q72,Sheet1!$I$4),COUNTIF(Q72,Sheet1!$I$5))*RESUMEN!F$14</f>
        <v>0</v>
      </c>
      <c r="U72" s="40">
        <f>+SUMIF(Sheet1!$E$2:$E$8,I72,Sheet1!$F$2:$F$8)+SUMIF(Sheet1!$E$2:$E$8,I72,Sheet1!$G$2:$G$8)+SUMIF(Sheet1!$E$2:$E$8,L72,Sheet1!$F$2:$F$8)+SUMIF(Sheet1!$E$2:$E$8,L72,Sheet1!$G$2:$G$8)</f>
        <v>0</v>
      </c>
      <c r="V72" s="40">
        <f t="shared" si="1"/>
        <v>0</v>
      </c>
      <c r="W72" s="28"/>
      <c r="X72" s="28"/>
    </row>
    <row r="73" spans="1:24" ht="21.75" customHeight="1">
      <c r="A73" s="27">
        <f t="shared" si="0"/>
        <v>0</v>
      </c>
      <c r="B73" s="28"/>
      <c r="C73" s="39">
        <v>61</v>
      </c>
      <c r="D73" s="152"/>
      <c r="E73" s="152"/>
      <c r="F73" s="153"/>
      <c r="G73" s="154"/>
      <c r="H73" s="154"/>
      <c r="I73" s="154"/>
      <c r="J73" s="153"/>
      <c r="K73" s="154"/>
      <c r="L73" s="154"/>
      <c r="M73" s="153"/>
      <c r="N73" s="154"/>
      <c r="O73" s="155"/>
      <c r="P73" s="155"/>
      <c r="Q73" s="155"/>
      <c r="R73" s="40">
        <f>IF(H73=Sheet1!$C$7,0,IF(H73="",0,RESUMEN!$F$12))</f>
        <v>0</v>
      </c>
      <c r="S73" s="40">
        <f>SUM(COUNTIF(O73,Sheet1!$I$3),COUNTIF(O73,Sheet1!$I$4),COUNTIF(O73,Sheet1!$I$5))*RESUMEN!F$13+SUM(COUNTIF(P73,Sheet1!$I$3),COUNTIF(P73,Sheet1!$I$4),COUNTIF(P73,Sheet1!$I$5))*RESUMEN!F$13</f>
        <v>0</v>
      </c>
      <c r="T73" s="40">
        <f>SUM(COUNTIF(Q73,Sheet1!$I$3),COUNTIF(Q73,Sheet1!$I$4),COUNTIF(Q73,Sheet1!$I$5))*RESUMEN!F$14</f>
        <v>0</v>
      </c>
      <c r="U73" s="40">
        <f>+SUMIF(Sheet1!$E$2:$E$8,I73,Sheet1!$F$2:$F$8)+SUMIF(Sheet1!$E$2:$E$8,I73,Sheet1!$G$2:$G$8)+SUMIF(Sheet1!$E$2:$E$8,L73,Sheet1!$F$2:$F$8)+SUMIF(Sheet1!$E$2:$E$8,L73,Sheet1!$G$2:$G$8)</f>
        <v>0</v>
      </c>
      <c r="V73" s="40">
        <f t="shared" si="1"/>
        <v>0</v>
      </c>
      <c r="W73" s="28"/>
      <c r="X73" s="28"/>
    </row>
    <row r="74" spans="1:24" ht="21.75" customHeight="1">
      <c r="A74" s="27">
        <f t="shared" si="0"/>
        <v>0</v>
      </c>
      <c r="B74" s="28"/>
      <c r="C74" s="39">
        <v>62</v>
      </c>
      <c r="D74" s="152"/>
      <c r="E74" s="152"/>
      <c r="F74" s="153"/>
      <c r="G74" s="154"/>
      <c r="H74" s="154"/>
      <c r="I74" s="154"/>
      <c r="J74" s="153"/>
      <c r="K74" s="154"/>
      <c r="L74" s="154"/>
      <c r="M74" s="153"/>
      <c r="N74" s="154"/>
      <c r="O74" s="155"/>
      <c r="P74" s="155"/>
      <c r="Q74" s="155"/>
      <c r="R74" s="40">
        <f>IF(H74=Sheet1!$C$7,0,IF(H74="",0,RESUMEN!$F$12))</f>
        <v>0</v>
      </c>
      <c r="S74" s="40">
        <f>SUM(COUNTIF(O74,Sheet1!$I$3),COUNTIF(O74,Sheet1!$I$4),COUNTIF(O74,Sheet1!$I$5))*RESUMEN!F$13+SUM(COUNTIF(P74,Sheet1!$I$3),COUNTIF(P74,Sheet1!$I$4),COUNTIF(P74,Sheet1!$I$5))*RESUMEN!F$13</f>
        <v>0</v>
      </c>
      <c r="T74" s="40">
        <f>SUM(COUNTIF(Q74,Sheet1!$I$3),COUNTIF(Q74,Sheet1!$I$4),COUNTIF(Q74,Sheet1!$I$5))*RESUMEN!F$14</f>
        <v>0</v>
      </c>
      <c r="U74" s="40">
        <f>+SUMIF(Sheet1!$E$2:$E$8,I74,Sheet1!$F$2:$F$8)+SUMIF(Sheet1!$E$2:$E$8,I74,Sheet1!$G$2:$G$8)+SUMIF(Sheet1!$E$2:$E$8,L74,Sheet1!$F$2:$F$8)+SUMIF(Sheet1!$E$2:$E$8,L74,Sheet1!$G$2:$G$8)</f>
        <v>0</v>
      </c>
      <c r="V74" s="40">
        <f t="shared" si="1"/>
        <v>0</v>
      </c>
      <c r="W74" s="28"/>
      <c r="X74" s="28"/>
    </row>
    <row r="75" spans="1:24" ht="21.75" customHeight="1">
      <c r="A75" s="27">
        <f t="shared" si="0"/>
        <v>0</v>
      </c>
      <c r="B75" s="28"/>
      <c r="C75" s="39">
        <v>63</v>
      </c>
      <c r="D75" s="152"/>
      <c r="E75" s="152"/>
      <c r="F75" s="153"/>
      <c r="G75" s="154"/>
      <c r="H75" s="154"/>
      <c r="I75" s="154"/>
      <c r="J75" s="153"/>
      <c r="K75" s="154"/>
      <c r="L75" s="154"/>
      <c r="M75" s="153"/>
      <c r="N75" s="154"/>
      <c r="O75" s="155"/>
      <c r="P75" s="155"/>
      <c r="Q75" s="155"/>
      <c r="R75" s="40">
        <f>IF(H75=Sheet1!$C$7,0,IF(H75="",0,RESUMEN!$F$12))</f>
        <v>0</v>
      </c>
      <c r="S75" s="40">
        <f>SUM(COUNTIF(O75,Sheet1!$I$3),COUNTIF(O75,Sheet1!$I$4),COUNTIF(O75,Sheet1!$I$5))*RESUMEN!F$13+SUM(COUNTIF(P75,Sheet1!$I$3),COUNTIF(P75,Sheet1!$I$4),COUNTIF(P75,Sheet1!$I$5))*RESUMEN!F$13</f>
        <v>0</v>
      </c>
      <c r="T75" s="40">
        <f>SUM(COUNTIF(Q75,Sheet1!$I$3),COUNTIF(Q75,Sheet1!$I$4),COUNTIF(Q75,Sheet1!$I$5))*RESUMEN!F$14</f>
        <v>0</v>
      </c>
      <c r="U75" s="40">
        <f>+SUMIF(Sheet1!$E$2:$E$8,I75,Sheet1!$F$2:$F$8)+SUMIF(Sheet1!$E$2:$E$8,I75,Sheet1!$G$2:$G$8)+SUMIF(Sheet1!$E$2:$E$8,L75,Sheet1!$F$2:$F$8)+SUMIF(Sheet1!$E$2:$E$8,L75,Sheet1!$G$2:$G$8)</f>
        <v>0</v>
      </c>
      <c r="V75" s="40">
        <f t="shared" si="1"/>
        <v>0</v>
      </c>
      <c r="W75" s="28"/>
      <c r="X75" s="28"/>
    </row>
    <row r="76" spans="1:24" ht="21.75" customHeight="1">
      <c r="A76" s="27">
        <f t="shared" si="0"/>
        <v>0</v>
      </c>
      <c r="B76" s="28"/>
      <c r="C76" s="39">
        <v>64</v>
      </c>
      <c r="D76" s="152"/>
      <c r="E76" s="152"/>
      <c r="F76" s="153"/>
      <c r="G76" s="154"/>
      <c r="H76" s="154"/>
      <c r="I76" s="154"/>
      <c r="J76" s="153"/>
      <c r="K76" s="154"/>
      <c r="L76" s="154"/>
      <c r="M76" s="153"/>
      <c r="N76" s="154"/>
      <c r="O76" s="155"/>
      <c r="P76" s="155"/>
      <c r="Q76" s="155"/>
      <c r="R76" s="40">
        <f>IF(H76=Sheet1!$C$7,0,IF(H76="",0,RESUMEN!$F$12))</f>
        <v>0</v>
      </c>
      <c r="S76" s="40">
        <f>SUM(COUNTIF(O76,Sheet1!$I$3),COUNTIF(O76,Sheet1!$I$4),COUNTIF(O76,Sheet1!$I$5))*RESUMEN!F$13+SUM(COUNTIF(P76,Sheet1!$I$3),COUNTIF(P76,Sheet1!$I$4),COUNTIF(P76,Sheet1!$I$5))*RESUMEN!F$13</f>
        <v>0</v>
      </c>
      <c r="T76" s="40">
        <f>SUM(COUNTIF(Q76,Sheet1!$I$3),COUNTIF(Q76,Sheet1!$I$4),COUNTIF(Q76,Sheet1!$I$5))*RESUMEN!F$14</f>
        <v>0</v>
      </c>
      <c r="U76" s="40">
        <f>+SUMIF(Sheet1!$E$2:$E$8,I76,Sheet1!$F$2:$F$8)+SUMIF(Sheet1!$E$2:$E$8,I76,Sheet1!$G$2:$G$8)+SUMIF(Sheet1!$E$2:$E$8,L76,Sheet1!$F$2:$F$8)+SUMIF(Sheet1!$E$2:$E$8,L76,Sheet1!$G$2:$G$8)</f>
        <v>0</v>
      </c>
      <c r="V76" s="40">
        <f t="shared" si="1"/>
        <v>0</v>
      </c>
      <c r="W76" s="28"/>
      <c r="X76" s="28"/>
    </row>
    <row r="77" spans="1:24" ht="21.75" customHeight="1">
      <c r="A77" s="27">
        <f t="shared" si="0"/>
        <v>0</v>
      </c>
      <c r="B77" s="28"/>
      <c r="C77" s="39">
        <v>65</v>
      </c>
      <c r="D77" s="152"/>
      <c r="E77" s="152"/>
      <c r="F77" s="153"/>
      <c r="G77" s="154"/>
      <c r="H77" s="154"/>
      <c r="I77" s="154"/>
      <c r="J77" s="153"/>
      <c r="K77" s="154"/>
      <c r="L77" s="154"/>
      <c r="M77" s="153"/>
      <c r="N77" s="154"/>
      <c r="O77" s="155"/>
      <c r="P77" s="155"/>
      <c r="Q77" s="155"/>
      <c r="R77" s="40">
        <f>IF(H77=Sheet1!$C$7,0,IF(H77="",0,RESUMEN!$F$12))</f>
        <v>0</v>
      </c>
      <c r="S77" s="40">
        <f>SUM(COUNTIF(O77,Sheet1!$I$3),COUNTIF(O77,Sheet1!$I$4),COUNTIF(O77,Sheet1!$I$5))*RESUMEN!F$13+SUM(COUNTIF(P77,Sheet1!$I$3),COUNTIF(P77,Sheet1!$I$4),COUNTIF(P77,Sheet1!$I$5))*RESUMEN!F$13</f>
        <v>0</v>
      </c>
      <c r="T77" s="40">
        <f>SUM(COUNTIF(Q77,Sheet1!$I$3),COUNTIF(Q77,Sheet1!$I$4),COUNTIF(Q77,Sheet1!$I$5))*RESUMEN!F$14</f>
        <v>0</v>
      </c>
      <c r="U77" s="40">
        <f>+SUMIF(Sheet1!$E$2:$E$8,I77,Sheet1!$F$2:$F$8)+SUMIF(Sheet1!$E$2:$E$8,I77,Sheet1!$G$2:$G$8)+SUMIF(Sheet1!$E$2:$E$8,L77,Sheet1!$F$2:$F$8)+SUMIF(Sheet1!$E$2:$E$8,L77,Sheet1!$G$2:$G$8)</f>
        <v>0</v>
      </c>
      <c r="V77" s="40">
        <f t="shared" si="1"/>
        <v>0</v>
      </c>
      <c r="W77" s="28"/>
      <c r="X77" s="28"/>
    </row>
    <row r="78" spans="1:24" ht="21.75" customHeight="1">
      <c r="A78" s="27">
        <f t="shared" si="0"/>
        <v>0</v>
      </c>
      <c r="B78" s="28"/>
      <c r="C78" s="39">
        <v>66</v>
      </c>
      <c r="D78" s="152"/>
      <c r="E78" s="152"/>
      <c r="F78" s="153"/>
      <c r="G78" s="154"/>
      <c r="H78" s="154"/>
      <c r="I78" s="154"/>
      <c r="J78" s="153"/>
      <c r="K78" s="154"/>
      <c r="L78" s="154"/>
      <c r="M78" s="153"/>
      <c r="N78" s="154"/>
      <c r="O78" s="155"/>
      <c r="P78" s="155"/>
      <c r="Q78" s="155"/>
      <c r="R78" s="40">
        <f>IF(H78=Sheet1!$C$7,0,IF(H78="",0,RESUMEN!$F$12))</f>
        <v>0</v>
      </c>
      <c r="S78" s="40">
        <f>SUM(COUNTIF(O78,Sheet1!$I$3),COUNTIF(O78,Sheet1!$I$4),COUNTIF(O78,Sheet1!$I$5))*RESUMEN!F$13+SUM(COUNTIF(P78,Sheet1!$I$3),COUNTIF(P78,Sheet1!$I$4),COUNTIF(P78,Sheet1!$I$5))*RESUMEN!F$13</f>
        <v>0</v>
      </c>
      <c r="T78" s="40">
        <f>SUM(COUNTIF(Q78,Sheet1!$I$3),COUNTIF(Q78,Sheet1!$I$4),COUNTIF(Q78,Sheet1!$I$5))*RESUMEN!F$14</f>
        <v>0</v>
      </c>
      <c r="U78" s="40">
        <f>+SUMIF(Sheet1!$E$2:$E$8,I78,Sheet1!$F$2:$F$8)+SUMIF(Sheet1!$E$2:$E$8,I78,Sheet1!$G$2:$G$8)+SUMIF(Sheet1!$E$2:$E$8,L78,Sheet1!$F$2:$F$8)+SUMIF(Sheet1!$E$2:$E$8,L78,Sheet1!$G$2:$G$8)</f>
        <v>0</v>
      </c>
      <c r="V78" s="40">
        <f t="shared" si="1"/>
        <v>0</v>
      </c>
      <c r="W78" s="28"/>
      <c r="X78" s="28"/>
    </row>
    <row r="79" spans="1:24" ht="21.75" customHeight="1">
      <c r="A79" s="27">
        <f t="shared" si="0"/>
        <v>0</v>
      </c>
      <c r="B79" s="28"/>
      <c r="C79" s="39">
        <v>67</v>
      </c>
      <c r="D79" s="152"/>
      <c r="E79" s="152"/>
      <c r="F79" s="153"/>
      <c r="G79" s="154"/>
      <c r="H79" s="154"/>
      <c r="I79" s="154"/>
      <c r="J79" s="153"/>
      <c r="K79" s="154"/>
      <c r="L79" s="154"/>
      <c r="M79" s="153"/>
      <c r="N79" s="154"/>
      <c r="O79" s="155"/>
      <c r="P79" s="155"/>
      <c r="Q79" s="155"/>
      <c r="R79" s="40">
        <f>IF(H79=Sheet1!$C$7,0,IF(H79="",0,RESUMEN!$F$12))</f>
        <v>0</v>
      </c>
      <c r="S79" s="40">
        <f>SUM(COUNTIF(O79,Sheet1!$I$3),COUNTIF(O79,Sheet1!$I$4),COUNTIF(O79,Sheet1!$I$5))*RESUMEN!F$13+SUM(COUNTIF(P79,Sheet1!$I$3),COUNTIF(P79,Sheet1!$I$4),COUNTIF(P79,Sheet1!$I$5))*RESUMEN!F$13</f>
        <v>0</v>
      </c>
      <c r="T79" s="40">
        <f>SUM(COUNTIF(Q79,Sheet1!$I$3),COUNTIF(Q79,Sheet1!$I$4),COUNTIF(Q79,Sheet1!$I$5))*RESUMEN!F$14</f>
        <v>0</v>
      </c>
      <c r="U79" s="40">
        <f>+SUMIF(Sheet1!$E$2:$E$8,I79,Sheet1!$F$2:$F$8)+SUMIF(Sheet1!$E$2:$E$8,I79,Sheet1!$G$2:$G$8)+SUMIF(Sheet1!$E$2:$E$8,L79,Sheet1!$F$2:$F$8)+SUMIF(Sheet1!$E$2:$E$8,L79,Sheet1!$G$2:$G$8)</f>
        <v>0</v>
      </c>
      <c r="V79" s="40">
        <f t="shared" si="1"/>
        <v>0</v>
      </c>
      <c r="W79" s="28"/>
      <c r="X79" s="28"/>
    </row>
    <row r="80" spans="1:24" ht="21.75" customHeight="1">
      <c r="A80" s="27">
        <f t="shared" si="0"/>
        <v>0</v>
      </c>
      <c r="B80" s="28"/>
      <c r="C80" s="39">
        <v>68</v>
      </c>
      <c r="D80" s="152"/>
      <c r="E80" s="152"/>
      <c r="F80" s="153"/>
      <c r="G80" s="154"/>
      <c r="H80" s="154"/>
      <c r="I80" s="154"/>
      <c r="J80" s="153"/>
      <c r="K80" s="154"/>
      <c r="L80" s="154"/>
      <c r="M80" s="153"/>
      <c r="N80" s="154"/>
      <c r="O80" s="155"/>
      <c r="P80" s="155"/>
      <c r="Q80" s="155"/>
      <c r="R80" s="40">
        <f>IF(H80=Sheet1!$C$7,0,IF(H80="",0,RESUMEN!$F$12))</f>
        <v>0</v>
      </c>
      <c r="S80" s="40">
        <f>SUM(COUNTIF(O80,Sheet1!$I$3),COUNTIF(O80,Sheet1!$I$4),COUNTIF(O80,Sheet1!$I$5))*RESUMEN!F$13+SUM(COUNTIF(P80,Sheet1!$I$3),COUNTIF(P80,Sheet1!$I$4),COUNTIF(P80,Sheet1!$I$5))*RESUMEN!F$13</f>
        <v>0</v>
      </c>
      <c r="T80" s="40">
        <f>SUM(COUNTIF(Q80,Sheet1!$I$3),COUNTIF(Q80,Sheet1!$I$4),COUNTIF(Q80,Sheet1!$I$5))*RESUMEN!F$14</f>
        <v>0</v>
      </c>
      <c r="U80" s="40">
        <f>+SUMIF(Sheet1!$E$2:$E$8,I80,Sheet1!$F$2:$F$8)+SUMIF(Sheet1!$E$2:$E$8,I80,Sheet1!$G$2:$G$8)+SUMIF(Sheet1!$E$2:$E$8,L80,Sheet1!$F$2:$F$8)+SUMIF(Sheet1!$E$2:$E$8,L80,Sheet1!$G$2:$G$8)</f>
        <v>0</v>
      </c>
      <c r="V80" s="40">
        <f t="shared" si="1"/>
        <v>0</v>
      </c>
      <c r="W80" s="28"/>
      <c r="X80" s="28"/>
    </row>
    <row r="81" spans="1:24" ht="21.75" customHeight="1">
      <c r="A81" s="27">
        <f t="shared" si="0"/>
        <v>0</v>
      </c>
      <c r="B81" s="28"/>
      <c r="C81" s="39">
        <v>69</v>
      </c>
      <c r="D81" s="152"/>
      <c r="E81" s="152"/>
      <c r="F81" s="153"/>
      <c r="G81" s="154"/>
      <c r="H81" s="154"/>
      <c r="I81" s="154"/>
      <c r="J81" s="153"/>
      <c r="K81" s="154"/>
      <c r="L81" s="154"/>
      <c r="M81" s="153"/>
      <c r="N81" s="154"/>
      <c r="O81" s="155"/>
      <c r="P81" s="155"/>
      <c r="Q81" s="155"/>
      <c r="R81" s="40">
        <f>IF(H81=Sheet1!$C$7,0,IF(H81="",0,RESUMEN!$F$12))</f>
        <v>0</v>
      </c>
      <c r="S81" s="40">
        <f>SUM(COUNTIF(O81,Sheet1!$I$3),COUNTIF(O81,Sheet1!$I$4),COUNTIF(O81,Sheet1!$I$5))*RESUMEN!F$13+SUM(COUNTIF(P81,Sheet1!$I$3),COUNTIF(P81,Sheet1!$I$4),COUNTIF(P81,Sheet1!$I$5))*RESUMEN!F$13</f>
        <v>0</v>
      </c>
      <c r="T81" s="40">
        <f>SUM(COUNTIF(Q81,Sheet1!$I$3),COUNTIF(Q81,Sheet1!$I$4),COUNTIF(Q81,Sheet1!$I$5))*RESUMEN!F$14</f>
        <v>0</v>
      </c>
      <c r="U81" s="40">
        <f>+SUMIF(Sheet1!$E$2:$E$8,I81,Sheet1!$F$2:$F$8)+SUMIF(Sheet1!$E$2:$E$8,I81,Sheet1!$G$2:$G$8)+SUMIF(Sheet1!$E$2:$E$8,L81,Sheet1!$F$2:$F$8)+SUMIF(Sheet1!$E$2:$E$8,L81,Sheet1!$G$2:$G$8)</f>
        <v>0</v>
      </c>
      <c r="V81" s="40">
        <f t="shared" si="1"/>
        <v>0</v>
      </c>
      <c r="W81" s="28"/>
      <c r="X81" s="28"/>
    </row>
    <row r="82" spans="1:24" ht="21.75" customHeight="1">
      <c r="A82" s="27">
        <f t="shared" si="0"/>
        <v>0</v>
      </c>
      <c r="B82" s="28"/>
      <c r="C82" s="39">
        <v>70</v>
      </c>
      <c r="D82" s="152"/>
      <c r="E82" s="152"/>
      <c r="F82" s="153"/>
      <c r="G82" s="154"/>
      <c r="H82" s="154"/>
      <c r="I82" s="154"/>
      <c r="J82" s="153"/>
      <c r="K82" s="154"/>
      <c r="L82" s="154"/>
      <c r="M82" s="153"/>
      <c r="N82" s="154"/>
      <c r="O82" s="155"/>
      <c r="P82" s="155"/>
      <c r="Q82" s="155"/>
      <c r="R82" s="40">
        <f>IF(H82=Sheet1!$C$7,0,IF(H82="",0,RESUMEN!$F$12))</f>
        <v>0</v>
      </c>
      <c r="S82" s="40">
        <f>SUM(COUNTIF(O82,Sheet1!$I$3),COUNTIF(O82,Sheet1!$I$4),COUNTIF(O82,Sheet1!$I$5))*RESUMEN!F$13+SUM(COUNTIF(P82,Sheet1!$I$3),COUNTIF(P82,Sheet1!$I$4),COUNTIF(P82,Sheet1!$I$5))*RESUMEN!F$13</f>
        <v>0</v>
      </c>
      <c r="T82" s="40">
        <f>SUM(COUNTIF(Q82,Sheet1!$I$3),COUNTIF(Q82,Sheet1!$I$4),COUNTIF(Q82,Sheet1!$I$5))*RESUMEN!F$14</f>
        <v>0</v>
      </c>
      <c r="U82" s="40">
        <f>+SUMIF(Sheet1!$E$2:$E$8,I82,Sheet1!$F$2:$F$8)+SUMIF(Sheet1!$E$2:$E$8,I82,Sheet1!$G$2:$G$8)+SUMIF(Sheet1!$E$2:$E$8,L82,Sheet1!$F$2:$F$8)+SUMIF(Sheet1!$E$2:$E$8,L82,Sheet1!$G$2:$G$8)</f>
        <v>0</v>
      </c>
      <c r="V82" s="40">
        <f t="shared" si="1"/>
        <v>0</v>
      </c>
      <c r="W82" s="28"/>
      <c r="X82" s="28"/>
    </row>
    <row r="83" spans="1:24" ht="21.75" customHeight="1">
      <c r="A83" s="27"/>
      <c r="B83" s="28"/>
      <c r="C83" s="41"/>
      <c r="D83" s="42" t="s">
        <v>26</v>
      </c>
      <c r="E83" s="43"/>
      <c r="F83" s="43"/>
      <c r="G83" s="43"/>
      <c r="H83" s="43">
        <f>$C82- COUNTIF(H13:H82,"Ni Torneo Ni Seminario")-COUNTIF(H13:H82,"")</f>
        <v>0</v>
      </c>
      <c r="I83" s="43"/>
      <c r="J83" s="43"/>
      <c r="K83" s="43"/>
      <c r="L83" s="43"/>
      <c r="M83" s="43"/>
      <c r="N83" s="43"/>
      <c r="O83" s="43">
        <f>$C82- COUNTIF(O13:O82,Sheet1!$I$2)-COUNTIF(O13:O82,"")</f>
        <v>0</v>
      </c>
      <c r="P83" s="43">
        <f>$C82- COUNTIF(P13:P82,Sheet1!$I$2)-COUNTIF(P13:P82,"")</f>
        <v>0</v>
      </c>
      <c r="Q83" s="43">
        <f>$C82- COUNTIF(Q13:Q82,Sheet1!$I$2)-COUNTIF(Q13:Q82,"")</f>
        <v>0</v>
      </c>
      <c r="R83" s="44">
        <f t="shared" ref="R83:V83" si="2">SUM(R13:R82)</f>
        <v>0</v>
      </c>
      <c r="S83" s="45">
        <f t="shared" si="2"/>
        <v>0</v>
      </c>
      <c r="T83" s="45">
        <f t="shared" si="2"/>
        <v>0</v>
      </c>
      <c r="U83" s="45">
        <f t="shared" si="2"/>
        <v>0</v>
      </c>
      <c r="V83" s="45">
        <f t="shared" si="2"/>
        <v>0</v>
      </c>
      <c r="W83" s="28"/>
      <c r="X83" s="28"/>
    </row>
    <row r="84" spans="1:24" ht="17.25" customHeight="1">
      <c r="A84" s="27"/>
      <c r="B84" s="28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6"/>
      <c r="P84" s="46"/>
      <c r="Q84" s="47"/>
      <c r="R84" s="47"/>
      <c r="S84" s="48"/>
      <c r="T84" s="47"/>
      <c r="U84" s="47"/>
      <c r="V84" s="47"/>
      <c r="W84" s="28"/>
      <c r="X84" s="28"/>
    </row>
    <row r="85" spans="1:24" ht="17.25" customHeight="1">
      <c r="A85" s="49"/>
      <c r="B85" s="50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7.25" customHeight="1">
      <c r="A86" s="24"/>
      <c r="B86" s="24"/>
      <c r="C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ht="15.75" customHeight="1">
      <c r="A87" s="24"/>
      <c r="B87" s="24"/>
      <c r="C87" s="24"/>
      <c r="D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ht="15.75" customHeight="1"/>
    <row r="172" spans="1:24" ht="15.75" customHeight="1"/>
    <row r="173" spans="1:24" ht="15.75" customHeight="1"/>
    <row r="174" spans="1:24" ht="15.75" customHeight="1"/>
    <row r="175" spans="1:24" ht="15.75" customHeight="1"/>
    <row r="176" spans="1:24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heetProtection password="CA05" sheet="1" objects="1" scenarios="1"/>
  <mergeCells count="23">
    <mergeCell ref="U9:U12"/>
    <mergeCell ref="V9:V12"/>
    <mergeCell ref="I11:K11"/>
    <mergeCell ref="L11:N11"/>
    <mergeCell ref="D9:D12"/>
    <mergeCell ref="E9:E12"/>
    <mergeCell ref="F9:F12"/>
    <mergeCell ref="G9:G12"/>
    <mergeCell ref="H9:H10"/>
    <mergeCell ref="I9:K10"/>
    <mergeCell ref="L9:N10"/>
    <mergeCell ref="O9:P10"/>
    <mergeCell ref="Q9:Q10"/>
    <mergeCell ref="R9:R12"/>
    <mergeCell ref="S9:S12"/>
    <mergeCell ref="T9:T12"/>
    <mergeCell ref="B1:K1"/>
    <mergeCell ref="B2:K2"/>
    <mergeCell ref="B3:K3"/>
    <mergeCell ref="C6:D7"/>
    <mergeCell ref="E6:H7"/>
    <mergeCell ref="I6:I7"/>
    <mergeCell ref="J6:J7"/>
  </mergeCells>
  <dataValidations count="1">
    <dataValidation type="custom" allowBlank="1" showDropDown="1" showErrorMessage="1" sqref="F13:F82 J13:J82 M13:M82">
      <formula1>OR(NOT(ISERROR(DATEVALUE(F13))), AND(ISNUMBER(F13), LEFT(CELL("format", F13))="D"))</formula1>
    </dataValidation>
  </dataValidations>
  <printOptions horizontalCentered="1"/>
  <pageMargins left="0.39370078740157499" right="0.196850393700787" top="0.196850393700787" bottom="0.196850393700787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>
          <x14:formula1>
            <xm:f>Sheet1!$C$2:$C$9</xm:f>
          </x14:formula1>
          <xm:sqref>H13:H82</xm:sqref>
        </x14:dataValidation>
        <x14:dataValidation type="list" allowBlank="1" showErrorMessage="1">
          <x14:formula1>
            <xm:f>Sheet1!$E$2:$E$6</xm:f>
          </x14:formula1>
          <xm:sqref>I13:I82</xm:sqref>
        </x14:dataValidation>
        <x14:dataValidation type="list" allowBlank="1" showErrorMessage="1">
          <x14:formula1>
            <xm:f>Sheet1!$B$2:$B$3</xm:f>
          </x14:formula1>
          <xm:sqref>J6</xm:sqref>
        </x14:dataValidation>
        <x14:dataValidation type="list" allowBlank="1" showErrorMessage="1">
          <x14:formula1>
            <xm:f>Sheet1!$A$2:$A$17</xm:f>
          </x14:formula1>
          <xm:sqref>E6</xm:sqref>
        </x14:dataValidation>
        <x14:dataValidation type="list" allowBlank="1" showErrorMessage="1">
          <x14:formula1>
            <xm:f>Sheet1!$H$2:$H$4</xm:f>
          </x14:formula1>
          <xm:sqref>K13:K82 N13:N82</xm:sqref>
        </x14:dataValidation>
        <x14:dataValidation type="list" allowBlank="1" showErrorMessage="1">
          <x14:formula1>
            <xm:f>Sheet1!$J$2:$J$3</xm:f>
          </x14:formula1>
          <xm:sqref>G13:G82</xm:sqref>
        </x14:dataValidation>
        <x14:dataValidation type="list" allowBlank="1" showErrorMessage="1">
          <x14:formula1>
            <xm:f>Sheet1!$E$2:$E$5</xm:f>
          </x14:formula1>
          <xm:sqref>L13:L82</xm:sqref>
        </x14:dataValidation>
        <x14:dataValidation type="list" allowBlank="1" showErrorMessage="1">
          <x14:formula1>
            <xm:f>Sheet1!$I$2:$I$5</xm:f>
          </x14:formula1>
          <xm:sqref>O13:Q82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9"/>
  <sheetViews>
    <sheetView showGridLines="0" workbookViewId="0">
      <selection sqref="A1:K1"/>
    </sheetView>
  </sheetViews>
  <sheetFormatPr defaultColWidth="12.5703125" defaultRowHeight="15" customHeight="1"/>
  <cols>
    <col min="1" max="1" width="11.28515625" customWidth="1"/>
    <col min="2" max="2" width="9.7109375" customWidth="1"/>
    <col min="3" max="3" width="17.140625" customWidth="1"/>
    <col min="4" max="4" width="30" customWidth="1"/>
    <col min="5" max="5" width="20.5703125" customWidth="1"/>
    <col min="6" max="6" width="12.7109375" customWidth="1"/>
    <col min="7" max="7" width="13" customWidth="1"/>
    <col min="8" max="10" width="9.7109375" customWidth="1"/>
    <col min="11" max="11" width="11.28515625" customWidth="1"/>
    <col min="12" max="23" width="10.7109375" hidden="1" customWidth="1"/>
  </cols>
  <sheetData>
    <row r="1" spans="1:23" ht="21.75" customHeight="1">
      <c r="A1" s="143" t="s">
        <v>27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8.75" customHeight="1">
      <c r="A2" s="144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18.75" customHeight="1">
      <c r="A3" s="145" t="s">
        <v>29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5.2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2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24" customHeight="1">
      <c r="A5" s="51"/>
      <c r="B5" s="51"/>
      <c r="C5" s="51"/>
      <c r="D5" s="53" t="s">
        <v>2</v>
      </c>
      <c r="E5" s="54">
        <f>COMPLETAR!E6</f>
        <v>0</v>
      </c>
      <c r="F5" s="146"/>
      <c r="G5" s="121"/>
      <c r="H5" s="51"/>
      <c r="I5" s="51"/>
      <c r="J5" s="51"/>
      <c r="K5" s="55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24" customHeight="1">
      <c r="A6" s="51"/>
      <c r="B6" s="51"/>
      <c r="C6" s="51"/>
      <c r="D6" s="53" t="s">
        <v>30</v>
      </c>
      <c r="E6" s="56">
        <f>G17</f>
        <v>0</v>
      </c>
      <c r="F6" s="124"/>
      <c r="G6" s="123"/>
      <c r="H6" s="51"/>
      <c r="I6" s="51"/>
      <c r="J6" s="51"/>
      <c r="K6" s="57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4.5" customHeight="1">
      <c r="A7" s="51"/>
      <c r="B7" s="51"/>
      <c r="C7" s="51"/>
      <c r="D7" s="53"/>
      <c r="E7" s="58"/>
      <c r="F7" s="59"/>
      <c r="G7" s="60"/>
      <c r="H7" s="51"/>
      <c r="I7" s="51"/>
      <c r="J7" s="51"/>
      <c r="K7" s="5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ht="12.75" customHeight="1">
      <c r="A8" s="61"/>
      <c r="B8" s="62"/>
      <c r="C8" s="51"/>
      <c r="D8" s="63"/>
      <c r="E8" s="64"/>
      <c r="F8" s="65"/>
      <c r="G8" s="66"/>
      <c r="H8" s="57"/>
      <c r="I8" s="67"/>
      <c r="J8" s="67"/>
      <c r="K8" s="57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ht="12.75" customHeight="1">
      <c r="A9" s="68"/>
      <c r="B9" s="69"/>
      <c r="C9" s="28"/>
      <c r="D9" s="70"/>
      <c r="E9" s="71"/>
      <c r="F9" s="72"/>
      <c r="G9" s="73"/>
      <c r="H9" s="74"/>
      <c r="I9" s="75"/>
      <c r="J9" s="75"/>
      <c r="K9" s="7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2.75" customHeight="1">
      <c r="A10" s="68"/>
      <c r="B10" s="69"/>
      <c r="C10" s="28"/>
      <c r="D10" s="76" t="s">
        <v>31</v>
      </c>
      <c r="E10" s="147"/>
      <c r="F10" s="149" t="s">
        <v>32</v>
      </c>
      <c r="G10" s="150"/>
      <c r="H10" s="28"/>
      <c r="I10" s="75"/>
      <c r="J10" s="75"/>
      <c r="K10" s="28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ht="12.75" customHeight="1">
      <c r="A11" s="68"/>
      <c r="B11" s="69"/>
      <c r="C11" s="28"/>
      <c r="D11" s="28"/>
      <c r="E11" s="148"/>
      <c r="F11" s="77" t="s">
        <v>33</v>
      </c>
      <c r="G11" s="78" t="s">
        <v>34</v>
      </c>
      <c r="H11" s="28"/>
      <c r="I11" s="75"/>
      <c r="J11" s="75"/>
      <c r="K11" s="28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ht="12.75" customHeight="1">
      <c r="A12" s="68"/>
      <c r="B12" s="69"/>
      <c r="C12" s="28"/>
      <c r="D12" s="79" t="s">
        <v>35</v>
      </c>
      <c r="E12" s="80">
        <f>COMPLETAR!R83/F12</f>
        <v>0</v>
      </c>
      <c r="F12" s="81">
        <v>25000</v>
      </c>
      <c r="G12" s="82">
        <f t="shared" ref="G12:G14" si="0">E12*F12</f>
        <v>0</v>
      </c>
      <c r="H12" s="83"/>
      <c r="I12" s="28"/>
      <c r="J12" s="28"/>
      <c r="K12" s="7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ht="12.75" customHeight="1">
      <c r="A13" s="68"/>
      <c r="B13" s="69"/>
      <c r="C13" s="28"/>
      <c r="D13" s="84" t="s">
        <v>36</v>
      </c>
      <c r="E13" s="85">
        <f>COMPLETAR!S83/F13</f>
        <v>0</v>
      </c>
      <c r="F13" s="81">
        <v>12000</v>
      </c>
      <c r="G13" s="82">
        <f t="shared" si="0"/>
        <v>0</v>
      </c>
      <c r="H13" s="74"/>
      <c r="I13" s="75"/>
      <c r="J13" s="75"/>
      <c r="K13" s="7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12.75" customHeight="1">
      <c r="A14" s="68"/>
      <c r="B14" s="69"/>
      <c r="C14" s="28"/>
      <c r="D14" s="84" t="s">
        <v>12</v>
      </c>
      <c r="E14" s="85">
        <f>COMPLETAR!T83/F14</f>
        <v>0</v>
      </c>
      <c r="F14" s="81">
        <v>35000</v>
      </c>
      <c r="G14" s="82">
        <f t="shared" si="0"/>
        <v>0</v>
      </c>
      <c r="H14" s="74"/>
      <c r="I14" s="75"/>
      <c r="J14" s="75"/>
      <c r="K14" s="7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2.75" customHeight="1">
      <c r="A15" s="68"/>
      <c r="B15" s="69"/>
      <c r="C15" s="28"/>
      <c r="D15" s="70"/>
      <c r="E15" s="151" t="s">
        <v>37</v>
      </c>
      <c r="F15" s="150"/>
      <c r="G15" s="86">
        <f>SUM(G12:G14)</f>
        <v>0</v>
      </c>
      <c r="H15" s="74"/>
      <c r="I15" s="75"/>
      <c r="J15" s="75"/>
      <c r="K15" s="7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ht="12.75" customHeight="1">
      <c r="A16" s="68"/>
      <c r="B16" s="69"/>
      <c r="C16" s="28"/>
      <c r="D16" s="84" t="s">
        <v>38</v>
      </c>
      <c r="E16" s="85" t="s">
        <v>39</v>
      </c>
      <c r="F16" s="87" t="s">
        <v>40</v>
      </c>
      <c r="G16" s="82">
        <f>COMPLETAR!U83</f>
        <v>0</v>
      </c>
      <c r="H16" s="74"/>
      <c r="I16" s="75"/>
      <c r="J16" s="75"/>
      <c r="K16" s="7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12.75">
      <c r="A17" s="68"/>
      <c r="B17" s="69"/>
      <c r="C17" s="28"/>
      <c r="D17" s="70"/>
      <c r="E17" s="151" t="s">
        <v>26</v>
      </c>
      <c r="F17" s="150"/>
      <c r="G17" s="86">
        <f>G15+G16</f>
        <v>0</v>
      </c>
      <c r="H17" s="74"/>
      <c r="I17" s="75"/>
      <c r="J17" s="75"/>
      <c r="K17" s="7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2.75" customHeight="1">
      <c r="A18" s="68"/>
      <c r="B18" s="69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2.75" customHeight="1">
      <c r="A19" s="68"/>
      <c r="B19" s="69"/>
      <c r="C19" s="28"/>
      <c r="D19" s="28"/>
      <c r="E19" s="88" t="s">
        <v>41</v>
      </c>
      <c r="F19" s="88" t="s">
        <v>42</v>
      </c>
      <c r="G19" s="79" t="s">
        <v>43</v>
      </c>
      <c r="H19" s="28"/>
      <c r="I19" s="28"/>
      <c r="J19" s="28"/>
      <c r="K19" s="28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2.75" customHeight="1">
      <c r="A20" s="68"/>
      <c r="B20" s="69"/>
      <c r="C20" s="28"/>
      <c r="D20" s="28"/>
      <c r="E20" s="88" t="str">
        <f>Sheet1!E3</f>
        <v>3º Kyu</v>
      </c>
      <c r="F20" s="89">
        <f>COUNTIF(COMPLETAR!I$13:I$82,Sheet1!E3)</f>
        <v>0</v>
      </c>
      <c r="G20" s="89">
        <f>COUNTIF(COMPLETAR!L$13:L$82,Sheet1!E3)</f>
        <v>0</v>
      </c>
      <c r="H20" s="28"/>
      <c r="I20" s="28"/>
      <c r="J20" s="28"/>
      <c r="K20" s="2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2.75" customHeight="1">
      <c r="A21" s="68"/>
      <c r="B21" s="69"/>
      <c r="C21" s="28"/>
      <c r="D21" s="28"/>
      <c r="E21" s="88" t="str">
        <f>Sheet1!E4</f>
        <v>2º Kyu</v>
      </c>
      <c r="F21" s="89">
        <f>COUNTIF(COMPLETAR!I$13:I$82,Sheet1!E4)</f>
        <v>0</v>
      </c>
      <c r="G21" s="89">
        <f>COUNTIF(COMPLETAR!L$13:L$82,Sheet1!E4)</f>
        <v>0</v>
      </c>
      <c r="H21" s="28"/>
      <c r="I21" s="28"/>
      <c r="J21" s="28"/>
      <c r="K21" s="28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3" ht="12.75" customHeight="1">
      <c r="A22" s="68"/>
      <c r="B22" s="69"/>
      <c r="C22" s="28"/>
      <c r="D22" s="28"/>
      <c r="E22" s="88" t="str">
        <f>Sheet1!E5</f>
        <v>1º Kyu</v>
      </c>
      <c r="F22" s="89">
        <f>COUNTIF(COMPLETAR!I$13:I$82,Sheet1!E5)</f>
        <v>0</v>
      </c>
      <c r="G22" s="90">
        <f>COUNTIF(COMPLETAR!L$13:L$82,Sheet1!E5)</f>
        <v>0</v>
      </c>
      <c r="H22" s="28"/>
      <c r="I22" s="28"/>
      <c r="J22" s="28"/>
      <c r="K22" s="28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ht="12.75" customHeight="1">
      <c r="A23" s="68"/>
      <c r="B23" s="69"/>
      <c r="C23" s="28"/>
      <c r="D23" s="28"/>
      <c r="E23" s="88" t="str">
        <f>Sheet1!E6</f>
        <v>1º Dan</v>
      </c>
      <c r="F23" s="91">
        <f>COUNTIF(COMPLETAR!I$13:I$82,Sheet1!E6)</f>
        <v>0</v>
      </c>
      <c r="G23" s="92"/>
      <c r="H23" s="93"/>
      <c r="I23" s="28"/>
      <c r="J23" s="28"/>
      <c r="K23" s="28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1:23" ht="12.75" customHeight="1">
      <c r="A24" s="28"/>
      <c r="B24" s="28"/>
      <c r="C24" s="28"/>
      <c r="D24" s="28"/>
      <c r="E24" s="28"/>
      <c r="F24" s="28"/>
      <c r="G24" s="94"/>
      <c r="H24" s="27"/>
      <c r="I24" s="95"/>
      <c r="J24" s="28"/>
      <c r="K24" s="28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2.75" customHeight="1">
      <c r="A25" s="28"/>
      <c r="B25" s="28"/>
      <c r="C25" s="28"/>
      <c r="D25" s="28"/>
      <c r="E25" s="79" t="s">
        <v>44</v>
      </c>
      <c r="F25" s="88" t="s">
        <v>45</v>
      </c>
      <c r="G25" s="88" t="s">
        <v>46</v>
      </c>
      <c r="H25" s="88" t="s">
        <v>47</v>
      </c>
      <c r="I25" s="95"/>
      <c r="J25" s="28"/>
      <c r="K25" s="28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2.75" customHeight="1">
      <c r="A26" s="28"/>
      <c r="B26" s="28"/>
      <c r="C26" s="28"/>
      <c r="D26" s="28"/>
      <c r="E26" s="88" t="str">
        <f>Sheet1!I3</f>
        <v>Común</v>
      </c>
      <c r="F26" s="89">
        <f>COUNTIF(COMPLETAR!O$13:O$82,Sheet1!I3)</f>
        <v>0</v>
      </c>
      <c r="G26" s="89">
        <f>COUNTIF(COMPLETAR!P$13:P$82,Sheet1!$I3)</f>
        <v>0</v>
      </c>
      <c r="H26" s="89">
        <f>COUNTIF(COMPLETAR!Q$13:Q$82,Sheet1!$I3)</f>
        <v>0</v>
      </c>
      <c r="I26" s="95"/>
      <c r="J26" s="28"/>
      <c r="K26" s="28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12.75" customHeight="1">
      <c r="A27" s="28"/>
      <c r="B27" s="28"/>
      <c r="C27" s="28"/>
      <c r="D27" s="28"/>
      <c r="E27" s="88" t="str">
        <f>Sheet1!I4</f>
        <v>Vegetariano</v>
      </c>
      <c r="F27" s="89">
        <f>COUNTIF(COMPLETAR!O$13:O$82,Sheet1!I4)</f>
        <v>0</v>
      </c>
      <c r="G27" s="89">
        <f>COUNTIF(COMPLETAR!P$13:P$82,Sheet1!$I4)</f>
        <v>0</v>
      </c>
      <c r="H27" s="89">
        <f>COUNTIF(COMPLETAR!Q$13:Q$82,Sheet1!$I4)</f>
        <v>0</v>
      </c>
      <c r="I27" s="95"/>
      <c r="J27" s="28"/>
      <c r="K27" s="28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2.75" customHeight="1">
      <c r="A28" s="28"/>
      <c r="B28" s="28"/>
      <c r="C28" s="28"/>
      <c r="D28" s="28"/>
      <c r="E28" s="88" t="str">
        <f>Sheet1!I5</f>
        <v>Otro especial</v>
      </c>
      <c r="F28" s="89">
        <f>COUNTIF(COMPLETAR!O$13:O$82,Sheet1!I5)</f>
        <v>0</v>
      </c>
      <c r="G28" s="89">
        <f>COUNTIF(COMPLETAR!P$13:P$82,Sheet1!$I5)</f>
        <v>0</v>
      </c>
      <c r="H28" s="89">
        <f>COUNTIF(COMPLETAR!Q$13:Q$82,Sheet1!$I5)</f>
        <v>0</v>
      </c>
      <c r="I28" s="28"/>
      <c r="J28" s="28"/>
      <c r="K28" s="2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pans="1:23" ht="12.7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3" ht="12.75" customHeight="1">
      <c r="A30" s="28"/>
      <c r="B30" s="28"/>
      <c r="C30" s="28"/>
      <c r="D30" s="28"/>
      <c r="E30" s="88" t="s">
        <v>48</v>
      </c>
      <c r="F30" s="88" t="s">
        <v>42</v>
      </c>
      <c r="G30" s="28"/>
      <c r="H30" s="28"/>
      <c r="I30" s="28"/>
      <c r="J30" s="28"/>
      <c r="K30" s="28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3" ht="12.75" customHeight="1">
      <c r="A31" s="28"/>
      <c r="B31" s="28"/>
      <c r="C31" s="28"/>
      <c r="D31" s="28"/>
      <c r="E31" s="88" t="str">
        <f>Sheet1!D3</f>
        <v xml:space="preserve">Equipo </v>
      </c>
      <c r="F31" s="89">
        <f>COMPLETAR!J6</f>
        <v>0</v>
      </c>
      <c r="G31" s="28"/>
      <c r="H31" s="28"/>
      <c r="I31" s="28"/>
      <c r="J31" s="28"/>
      <c r="K31" s="28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2.75" customHeight="1">
      <c r="A32" s="28"/>
      <c r="B32" s="28"/>
      <c r="C32" s="28"/>
      <c r="D32" s="28"/>
      <c r="E32" s="88" t="str">
        <f>Sheet1!C2</f>
        <v>1º Kyu</v>
      </c>
      <c r="F32" s="89">
        <f>COUNTIF(COMPLETAR!H$13:H$82,Sheet1!C2)</f>
        <v>0</v>
      </c>
      <c r="G32" s="28"/>
      <c r="H32" s="28"/>
      <c r="I32" s="28"/>
      <c r="J32" s="28"/>
      <c r="K32" s="28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12.75" customHeight="1">
      <c r="A33" s="28"/>
      <c r="B33" s="28"/>
      <c r="C33" s="28"/>
      <c r="D33" s="28"/>
      <c r="E33" s="88" t="str">
        <f>Sheet1!C3</f>
        <v>1º Dan</v>
      </c>
      <c r="F33" s="89">
        <f>COUNTIF(COMPLETAR!H$13:H$82,Sheet1!C3)</f>
        <v>0</v>
      </c>
      <c r="G33" s="28"/>
      <c r="H33" s="28"/>
      <c r="I33" s="28"/>
      <c r="J33" s="28"/>
      <c r="K33" s="28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2.75" customHeight="1">
      <c r="A34" s="28"/>
      <c r="B34" s="28"/>
      <c r="C34" s="28"/>
      <c r="D34" s="28"/>
      <c r="E34" s="88" t="str">
        <f>Sheet1!C4</f>
        <v>2º Dan</v>
      </c>
      <c r="F34" s="89">
        <f>COUNTIF(COMPLETAR!H$13:H$82,Sheet1!C4)</f>
        <v>0</v>
      </c>
      <c r="G34" s="28"/>
      <c r="H34" s="28"/>
      <c r="I34" s="28"/>
      <c r="J34" s="28"/>
      <c r="K34" s="28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2.75" customHeight="1">
      <c r="A35" s="28"/>
      <c r="B35" s="28"/>
      <c r="C35" s="28"/>
      <c r="D35" s="28"/>
      <c r="E35" s="96" t="str">
        <f>Sheet1!C5</f>
        <v>3º Dan</v>
      </c>
      <c r="F35" s="90">
        <f>COUNTIF(COMPLETAR!H$13:H$82,Sheet1!C5)</f>
        <v>0</v>
      </c>
      <c r="G35" s="28"/>
      <c r="H35" s="28"/>
      <c r="I35" s="28"/>
      <c r="J35" s="28"/>
      <c r="K35" s="28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2.75" customHeight="1">
      <c r="A36" s="28"/>
      <c r="B36" s="28"/>
      <c r="C36" s="28"/>
      <c r="D36" s="97"/>
      <c r="E36" s="98"/>
      <c r="F36" s="99"/>
      <c r="G36" s="95"/>
      <c r="H36" s="28"/>
      <c r="I36" s="28"/>
      <c r="J36" s="28"/>
      <c r="K36" s="28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2.75" customHeight="1">
      <c r="A37" s="28"/>
      <c r="B37" s="28"/>
      <c r="C37" s="28"/>
      <c r="D37" s="28"/>
      <c r="E37" s="100" t="str">
        <f>Sheet1!C6</f>
        <v>Solo Jodo</v>
      </c>
      <c r="F37" s="101">
        <f>COUNTIF(COMPLETAR!H$13:H$82,Sheet1!C6)</f>
        <v>0</v>
      </c>
      <c r="G37" s="28"/>
      <c r="H37" s="28"/>
      <c r="I37" s="28"/>
      <c r="J37" s="28"/>
      <c r="K37" s="28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3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spans="1:23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ht="12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2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spans="1:23" ht="12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spans="1:23" ht="12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spans="1:23" ht="12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spans="1:23" ht="12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spans="1:23" ht="12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12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spans="1:23" ht="12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spans="1:23" ht="12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spans="1:23" ht="12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spans="1:23" ht="12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spans="1:23" ht="12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23" ht="12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23" ht="12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ht="12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spans="1:23" ht="12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spans="1:23" ht="12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spans="1:23" ht="12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  <row r="59" spans="1:23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</row>
    <row r="60" spans="1:23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</row>
    <row r="61" spans="1:23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</row>
    <row r="62" spans="1:23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</row>
    <row r="63" spans="1:23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</row>
    <row r="66" spans="1:23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</row>
    <row r="67" spans="1:23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</row>
    <row r="68" spans="1:23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spans="1:23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spans="1:23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23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23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23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23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23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23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23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23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23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23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</row>
    <row r="82" spans="1:23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</row>
    <row r="83" spans="1:23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</row>
    <row r="84" spans="1:23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23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</row>
    <row r="86" spans="1:23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</row>
    <row r="87" spans="1:23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</row>
    <row r="88" spans="1:23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</row>
    <row r="89" spans="1:23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</row>
    <row r="90" spans="1:23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</row>
    <row r="91" spans="1:23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</row>
    <row r="92" spans="1:23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23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23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23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23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23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</row>
    <row r="98" spans="1:23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1:23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</row>
    <row r="100" spans="1:23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23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23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23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</row>
    <row r="104" spans="1:23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</row>
    <row r="105" spans="1:23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</row>
    <row r="106" spans="1:23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</row>
    <row r="107" spans="1:23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</row>
    <row r="108" spans="1:23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</row>
    <row r="109" spans="1:23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</row>
    <row r="110" spans="1:23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</row>
    <row r="111" spans="1:23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</row>
    <row r="112" spans="1:23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</row>
    <row r="113" spans="1:23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</row>
    <row r="114" spans="1:23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3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</row>
    <row r="116" spans="1:23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</row>
    <row r="117" spans="1:23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</row>
    <row r="118" spans="1:23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</row>
    <row r="119" spans="1:23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</row>
    <row r="120" spans="1:23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</row>
    <row r="121" spans="1:23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</row>
    <row r="122" spans="1:23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23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</row>
    <row r="124" spans="1:23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spans="1:23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</row>
    <row r="126" spans="1:23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</row>
    <row r="127" spans="1:23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</row>
    <row r="128" spans="1:23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</row>
    <row r="129" spans="1:23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</row>
    <row r="130" spans="1:23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</row>
    <row r="131" spans="1:23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</row>
    <row r="132" spans="1:23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</row>
    <row r="133" spans="1:23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</row>
    <row r="134" spans="1:23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</row>
    <row r="135" spans="1:23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</row>
    <row r="136" spans="1:23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</row>
    <row r="137" spans="1:23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</row>
    <row r="138" spans="1:23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</row>
    <row r="139" spans="1:23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</row>
    <row r="140" spans="1:23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</row>
    <row r="141" spans="1:23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</row>
    <row r="142" spans="1:23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</row>
    <row r="143" spans="1:23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</row>
    <row r="144" spans="1:23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sheetProtection password="CA05" sheet="1" objects="1" scenarios="1"/>
  <mergeCells count="8">
    <mergeCell ref="E15:F15"/>
    <mergeCell ref="E17:F17"/>
    <mergeCell ref="A1:K1"/>
    <mergeCell ref="A2:K2"/>
    <mergeCell ref="A3:K3"/>
    <mergeCell ref="F5:G6"/>
    <mergeCell ref="E10:E11"/>
    <mergeCell ref="F10:G10"/>
  </mergeCells>
  <printOptions horizontalCentered="1"/>
  <pageMargins left="0.511811023622047" right="0.511811023622047" top="0.78740157480314998" bottom="0.78740157480314998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34"/>
  <sheetViews>
    <sheetView workbookViewId="0"/>
  </sheetViews>
  <sheetFormatPr defaultColWidth="12.5703125" defaultRowHeight="15" customHeight="1"/>
  <cols>
    <col min="1" max="1" width="13.42578125" customWidth="1"/>
    <col min="3" max="3" width="17.42578125" customWidth="1"/>
    <col min="4" max="4" width="15.140625" customWidth="1"/>
    <col min="5" max="5" width="14.140625" customWidth="1"/>
    <col min="9" max="9" width="15.140625" customWidth="1"/>
  </cols>
  <sheetData>
    <row r="1" spans="1:29">
      <c r="A1" s="102" t="s">
        <v>49</v>
      </c>
      <c r="B1" s="102"/>
      <c r="C1" s="103" t="s">
        <v>50</v>
      </c>
      <c r="D1" s="103" t="s">
        <v>51</v>
      </c>
      <c r="E1" s="104" t="s">
        <v>52</v>
      </c>
      <c r="F1" s="104" t="s">
        <v>53</v>
      </c>
      <c r="G1" s="104" t="s">
        <v>54</v>
      </c>
      <c r="H1" s="104" t="s">
        <v>24</v>
      </c>
      <c r="I1" s="103" t="s">
        <v>44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29">
      <c r="A2" s="69" t="s">
        <v>55</v>
      </c>
      <c r="B2" s="105" t="s">
        <v>56</v>
      </c>
      <c r="C2" s="105" t="s">
        <v>57</v>
      </c>
      <c r="D2" s="105" t="s">
        <v>58</v>
      </c>
      <c r="E2" s="105" t="s">
        <v>58</v>
      </c>
      <c r="F2" s="106">
        <v>0</v>
      </c>
      <c r="G2" s="106">
        <v>0</v>
      </c>
      <c r="H2" s="105" t="s">
        <v>59</v>
      </c>
      <c r="I2" s="105" t="s">
        <v>60</v>
      </c>
      <c r="J2" s="107" t="s">
        <v>61</v>
      </c>
      <c r="L2" s="24"/>
    </row>
    <row r="3" spans="1:29">
      <c r="A3" s="69" t="s">
        <v>62</v>
      </c>
      <c r="B3" s="105" t="s">
        <v>60</v>
      </c>
      <c r="C3" s="105" t="s">
        <v>63</v>
      </c>
      <c r="D3" s="105" t="s">
        <v>64</v>
      </c>
      <c r="E3" s="105" t="s">
        <v>65</v>
      </c>
      <c r="F3" s="108">
        <v>10000</v>
      </c>
      <c r="G3" s="108">
        <v>10000</v>
      </c>
      <c r="H3" s="105" t="s">
        <v>66</v>
      </c>
      <c r="I3" s="105" t="s">
        <v>67</v>
      </c>
      <c r="J3" s="107" t="s">
        <v>68</v>
      </c>
    </row>
    <row r="4" spans="1:29">
      <c r="A4" s="69" t="s">
        <v>69</v>
      </c>
      <c r="B4" s="24"/>
      <c r="C4" s="105" t="s">
        <v>70</v>
      </c>
      <c r="D4" s="105"/>
      <c r="E4" s="105" t="s">
        <v>71</v>
      </c>
      <c r="F4" s="108">
        <v>15000</v>
      </c>
      <c r="G4" s="108">
        <v>15000</v>
      </c>
      <c r="H4" s="105" t="s">
        <v>72</v>
      </c>
      <c r="I4" s="105" t="s">
        <v>73</v>
      </c>
    </row>
    <row r="5" spans="1:29">
      <c r="A5" s="69" t="s">
        <v>74</v>
      </c>
      <c r="B5" s="24"/>
      <c r="C5" s="105" t="s">
        <v>75</v>
      </c>
      <c r="D5" s="105"/>
      <c r="E5" s="105" t="s">
        <v>57</v>
      </c>
      <c r="F5" s="108">
        <v>20000</v>
      </c>
      <c r="G5" s="108">
        <v>25000</v>
      </c>
      <c r="H5" s="105"/>
      <c r="I5" s="109" t="s">
        <v>76</v>
      </c>
    </row>
    <row r="6" spans="1:29">
      <c r="A6" s="69" t="s">
        <v>77</v>
      </c>
      <c r="B6" s="24"/>
      <c r="C6" s="110" t="s">
        <v>78</v>
      </c>
      <c r="D6" s="105"/>
      <c r="E6" s="105" t="s">
        <v>63</v>
      </c>
      <c r="F6" s="108">
        <v>25000</v>
      </c>
      <c r="G6" s="108">
        <v>35000</v>
      </c>
      <c r="H6" s="105"/>
    </row>
    <row r="7" spans="1:29">
      <c r="A7" s="111" t="s">
        <v>79</v>
      </c>
      <c r="B7" s="24"/>
      <c r="C7" s="110" t="s">
        <v>80</v>
      </c>
      <c r="D7" s="105"/>
      <c r="E7" s="105"/>
      <c r="F7" s="106"/>
      <c r="G7" s="106"/>
      <c r="H7" s="105"/>
      <c r="I7" s="105"/>
    </row>
    <row r="8" spans="1:29">
      <c r="A8" s="69" t="s">
        <v>81</v>
      </c>
      <c r="B8" s="24"/>
      <c r="D8" s="105"/>
      <c r="E8" s="105"/>
      <c r="F8" s="106"/>
      <c r="G8" s="106"/>
      <c r="H8" s="105"/>
      <c r="I8" s="105"/>
    </row>
    <row r="9" spans="1:29">
      <c r="A9" s="69" t="s">
        <v>82</v>
      </c>
      <c r="B9" s="24"/>
      <c r="C9" s="105"/>
      <c r="D9" s="105"/>
      <c r="F9" s="105"/>
      <c r="G9" s="105"/>
      <c r="H9" s="105"/>
    </row>
    <row r="10" spans="1:29">
      <c r="A10" s="69" t="s">
        <v>83</v>
      </c>
      <c r="B10" s="24"/>
      <c r="C10" s="105"/>
      <c r="D10" s="105"/>
      <c r="E10" s="105"/>
      <c r="F10" s="105"/>
      <c r="G10" s="105"/>
      <c r="H10" s="105"/>
      <c r="I10" s="105"/>
    </row>
    <row r="11" spans="1:29">
      <c r="A11" s="69" t="s">
        <v>84</v>
      </c>
      <c r="B11" s="24"/>
      <c r="D11" s="105"/>
      <c r="F11" s="112"/>
      <c r="H11" s="105"/>
      <c r="I11" s="105"/>
      <c r="J11" s="105"/>
      <c r="K11" s="105"/>
    </row>
    <row r="12" spans="1:29">
      <c r="A12" s="69" t="s">
        <v>85</v>
      </c>
      <c r="B12" s="24"/>
      <c r="D12" s="105"/>
      <c r="E12" s="112"/>
      <c r="F12" s="112"/>
      <c r="G12" s="105"/>
      <c r="H12" s="106"/>
      <c r="I12" s="106"/>
      <c r="J12" s="105"/>
      <c r="K12" s="113"/>
    </row>
    <row r="13" spans="1:29">
      <c r="A13" s="69" t="s">
        <v>86</v>
      </c>
      <c r="B13" s="24"/>
      <c r="D13" s="105"/>
      <c r="E13" s="114"/>
      <c r="F13" s="114"/>
      <c r="G13" s="105"/>
      <c r="H13" s="106"/>
      <c r="I13" s="106"/>
      <c r="J13" s="105"/>
      <c r="K13" s="113"/>
    </row>
    <row r="14" spans="1:29">
      <c r="A14" s="69" t="s">
        <v>87</v>
      </c>
      <c r="D14" s="105"/>
      <c r="E14" s="114"/>
      <c r="F14" s="114"/>
      <c r="G14" s="105"/>
      <c r="H14" s="106"/>
      <c r="I14" s="106"/>
      <c r="J14" s="105"/>
      <c r="K14" s="113"/>
      <c r="L14" s="113"/>
    </row>
    <row r="15" spans="1:29">
      <c r="A15" s="69" t="s">
        <v>88</v>
      </c>
      <c r="D15" s="105"/>
      <c r="E15" s="114"/>
      <c r="F15" s="114"/>
      <c r="G15" s="105"/>
      <c r="H15" s="106"/>
      <c r="I15" s="106"/>
      <c r="J15" s="105"/>
      <c r="K15" s="113"/>
      <c r="L15" s="113"/>
    </row>
    <row r="16" spans="1:29">
      <c r="A16" s="69" t="s">
        <v>89</v>
      </c>
      <c r="D16" s="105"/>
      <c r="H16" s="106"/>
      <c r="I16" s="106"/>
      <c r="J16" s="105"/>
      <c r="K16" s="113"/>
      <c r="L16" s="113"/>
    </row>
    <row r="17" spans="1:12">
      <c r="A17" s="69" t="s">
        <v>90</v>
      </c>
      <c r="D17" s="105"/>
      <c r="E17" s="104"/>
      <c r="F17" s="104"/>
      <c r="G17" s="104"/>
      <c r="H17" s="106"/>
      <c r="I17" s="106"/>
      <c r="J17" s="105"/>
      <c r="K17" s="113"/>
      <c r="L17" s="113"/>
    </row>
    <row r="18" spans="1:12">
      <c r="A18" s="69"/>
      <c r="E18" s="105"/>
      <c r="F18" s="106"/>
      <c r="G18" s="106"/>
      <c r="H18" s="112"/>
      <c r="I18" s="113"/>
    </row>
    <row r="19" spans="1:12">
      <c r="E19" s="105"/>
      <c r="F19" s="106"/>
      <c r="G19" s="106"/>
      <c r="H19" s="115"/>
      <c r="I19" s="112"/>
    </row>
    <row r="20" spans="1:12">
      <c r="E20" s="105"/>
      <c r="F20" s="106"/>
      <c r="G20" s="106"/>
      <c r="H20" s="115"/>
      <c r="I20" s="112"/>
    </row>
    <row r="21" spans="1:12">
      <c r="E21" s="105"/>
      <c r="F21" s="106"/>
      <c r="G21" s="106"/>
      <c r="H21" s="115"/>
      <c r="I21" s="112"/>
    </row>
    <row r="22" spans="1:12">
      <c r="B22" s="107" t="s">
        <v>91</v>
      </c>
      <c r="E22" s="105"/>
      <c r="F22" s="106"/>
      <c r="G22" s="106"/>
      <c r="H22" s="115"/>
      <c r="I22" s="112"/>
    </row>
    <row r="23" spans="1:12">
      <c r="B23" s="107" t="s">
        <v>92</v>
      </c>
      <c r="E23" s="105"/>
      <c r="F23" s="106"/>
      <c r="G23" s="106"/>
      <c r="H23" s="115"/>
    </row>
    <row r="24" spans="1:12">
      <c r="G24" s="116"/>
      <c r="H24" s="115"/>
      <c r="I24" s="115"/>
    </row>
    <row r="25" spans="1:12">
      <c r="G25" s="116"/>
      <c r="H25" s="115"/>
      <c r="I25" s="115"/>
    </row>
    <row r="26" spans="1:12">
      <c r="G26" s="116"/>
      <c r="H26" s="112"/>
      <c r="I26" s="112"/>
      <c r="J26" s="112"/>
    </row>
    <row r="27" spans="1:12">
      <c r="G27" s="116"/>
      <c r="H27" s="115"/>
      <c r="I27" s="115"/>
    </row>
    <row r="28" spans="1:12">
      <c r="H28" s="115"/>
    </row>
    <row r="29" spans="1:12">
      <c r="J29" s="112"/>
    </row>
    <row r="30" spans="1:12">
      <c r="J30" s="112"/>
    </row>
    <row r="31" spans="1:12">
      <c r="J31" s="112"/>
    </row>
    <row r="32" spans="1:12">
      <c r="J32" s="112"/>
    </row>
    <row r="33" spans="10:10">
      <c r="J33" s="112"/>
    </row>
    <row r="34" spans="10:10">
      <c r="J34" s="112"/>
    </row>
  </sheetData>
  <sheetProtection password="CA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COMPLETAR</vt:lpstr>
      <vt:lpstr>RESUMEN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Nikko Nikko</dc:creator>
  <cp:lastModifiedBy>Mati</cp:lastModifiedBy>
  <dcterms:created xsi:type="dcterms:W3CDTF">2020-02-13T21:07:00Z</dcterms:created>
  <dcterms:modified xsi:type="dcterms:W3CDTF">2025-03-31T02:10:25Z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E3B6D6F8FD764C608E623D39FEC5E53C</vt:lpwstr>
  </property>
  <property fmtid="{D5CDD505-2E9C-101B-9397-08002B2CF9AE}" pid="3" name="KSOProductBuildVer">
    <vt:lpwstr>1033-11.2.0.10308</vt:lpwstr>
  </property>
</Properties>
</file>