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LETAR" sheetId="1" r:id="rId4"/>
    <sheet state="visible" name="RESUMEN" sheetId="2" r:id="rId5"/>
    <sheet state="hidden" name="Sheet1" sheetId="3" r:id="rId6"/>
  </sheets>
  <definedNames/>
  <calcPr/>
  <extLst>
    <ext uri="GoogleSheetsCustomDataVersion2">
      <go:sheetsCustomData xmlns:go="http://customooxmlschemas.google.com/" r:id="rId7" roundtripDataChecksum="TD/rnH8yPN6THHdmeyvj1NaoxaTl7dakZyrG31MWkSc="/>
    </ext>
  </extLst>
</workbook>
</file>

<file path=xl/sharedStrings.xml><?xml version="1.0" encoding="utf-8"?>
<sst xmlns="http://schemas.openxmlformats.org/spreadsheetml/2006/main" count="104" uniqueCount="89">
  <si>
    <t>DETALLES DE INSCRIPCIONES</t>
  </si>
  <si>
    <t>Haga clic en las celdas para elegir ASOCIACIÓN y EQUIPOS que presenta:</t>
  </si>
  <si>
    <t>ASOCIACIÓN / DOJO:</t>
  </si>
  <si>
    <t>PRESENTA EQUIPO</t>
  </si>
  <si>
    <t xml:space="preserve">NOMBRE </t>
  </si>
  <si>
    <t>APELLIDO</t>
  </si>
  <si>
    <t>FECHA DE NACIMIENTO</t>
  </si>
  <si>
    <t>SEXO</t>
  </si>
  <si>
    <t>TORNEO</t>
  </si>
  <si>
    <t>ALMUERZOS</t>
  </si>
  <si>
    <t>SAYONARA</t>
  </si>
  <si>
    <t>MONTO TORNEO</t>
  </si>
  <si>
    <t>MONTO ALMUERZO</t>
  </si>
  <si>
    <t>MONTO SAYONARA</t>
  </si>
  <si>
    <t>MONTO EXÁMENES</t>
  </si>
  <si>
    <t>MONTO TOTAL</t>
  </si>
  <si>
    <t xml:space="preserve">Individual </t>
  </si>
  <si>
    <t>Iaido</t>
  </si>
  <si>
    <t>Vie 11</t>
  </si>
  <si>
    <t>Sáb 12</t>
  </si>
  <si>
    <t>Dom 13</t>
  </si>
  <si>
    <t>(Seleccione)</t>
  </si>
  <si>
    <t>Grado a rendir Iaido</t>
  </si>
  <si>
    <t>Fecha Último Exámen</t>
  </si>
  <si>
    <t>Diploma</t>
  </si>
  <si>
    <t>TOTAL</t>
  </si>
  <si>
    <t>Torneo Nacional ARGENTINA IAIDO TAIKAI 2024</t>
  </si>
  <si>
    <t>Olivos - 11, 12 y 13 de octubre de 2024</t>
  </si>
  <si>
    <t>RESUMEN DE INSCRIPCIÓN Y RESERVAS</t>
  </si>
  <si>
    <t>Total a Pagar</t>
  </si>
  <si>
    <t>INSCRIPCIÓN</t>
  </si>
  <si>
    <t>Valor a Pagar (ARS)</t>
  </si>
  <si>
    <t>Unitario</t>
  </si>
  <si>
    <t>Total</t>
  </si>
  <si>
    <t xml:space="preserve">TORNEO </t>
  </si>
  <si>
    <t>ALMUERZO</t>
  </si>
  <si>
    <t>SUBTOTAL</t>
  </si>
  <si>
    <t>EXÁMENES</t>
  </si>
  <si>
    <t>-----------</t>
  </si>
  <si>
    <t>---------</t>
  </si>
  <si>
    <t>Examenes</t>
  </si>
  <si>
    <t>Almuerzos</t>
  </si>
  <si>
    <t>Viernes</t>
  </si>
  <si>
    <t>Sábado</t>
  </si>
  <si>
    <t>Domingo</t>
  </si>
  <si>
    <t>Sayonara</t>
  </si>
  <si>
    <t>Torneos</t>
  </si>
  <si>
    <t>ASOCIACIONES</t>
  </si>
  <si>
    <t>Categorias Individuales</t>
  </si>
  <si>
    <t>Categorias Equipos</t>
  </si>
  <si>
    <t xml:space="preserve">Grado Examenes </t>
  </si>
  <si>
    <t>Derecho Examen</t>
  </si>
  <si>
    <t>Registro Examen</t>
  </si>
  <si>
    <t>Comidas</t>
  </si>
  <si>
    <t>ARAKI</t>
  </si>
  <si>
    <t>Si</t>
  </si>
  <si>
    <t>1º Kyu</t>
  </si>
  <si>
    <t>No participa</t>
  </si>
  <si>
    <t>FAK</t>
  </si>
  <si>
    <t>No</t>
  </si>
  <si>
    <t>Masculino</t>
  </si>
  <si>
    <t>BUSHIDO DOJO</t>
  </si>
  <si>
    <t>1º Dan</t>
  </si>
  <si>
    <t xml:space="preserve">Equipo </t>
  </si>
  <si>
    <t>3º Kyu</t>
  </si>
  <si>
    <t>CLAK</t>
  </si>
  <si>
    <t>Común</t>
  </si>
  <si>
    <t>Femenino</t>
  </si>
  <si>
    <t>CHACO</t>
  </si>
  <si>
    <t>2º Dan</t>
  </si>
  <si>
    <t>2º Kyu</t>
  </si>
  <si>
    <t>Otro</t>
  </si>
  <si>
    <t>Vegetariano</t>
  </si>
  <si>
    <t>CORRENTINA</t>
  </si>
  <si>
    <t>3º Dan</t>
  </si>
  <si>
    <t>DAI SHIN KAI</t>
  </si>
  <si>
    <t>Solo Seminarios</t>
  </si>
  <si>
    <t>JIKISHINKAN</t>
  </si>
  <si>
    <t>Ni Torneo Ni Seminario</t>
  </si>
  <si>
    <t>KATSUMOTO</t>
  </si>
  <si>
    <t>KENMUKAN</t>
  </si>
  <si>
    <t>KODENKAI</t>
  </si>
  <si>
    <t>KUMA KAI</t>
  </si>
  <si>
    <t>NEUQUEN</t>
  </si>
  <si>
    <t>NICHIA-COA</t>
  </si>
  <si>
    <t>SEIBU</t>
  </si>
  <si>
    <t>SHIN SEN KAI</t>
  </si>
  <si>
    <t>SUZAKU</t>
  </si>
  <si>
    <t>YOSHINKAN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</si>
</sst>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[$USD]\ #,##0"/>
    <numFmt numFmtId="165" formatCode="dd&quot;/&quot;mmm&quot;/&quot;yyyy"/>
    <numFmt numFmtId="166" formatCode="&quot;$&quot;#,##0.00"/>
    <numFmt numFmtId="167" formatCode="_-* #,##0.00_-;\-* #,##0.00_-;_-* &quot;-&quot;??_-;_-@"/>
    <numFmt numFmtId="168" formatCode="[$$-409]#,##0.00_ ;\-[$$-409]#,##0.00\ "/>
    <numFmt numFmtId="169" formatCode="_-[$$-2C0A]\ * #,##0.00_-;\-[$$-2C0A]\ * #,##0.00_-;_-[$$-2C0A]\ * &quot;-&quot;??_-;_-@"/>
    <numFmt numFmtId="170" formatCode="[$USD]\ #,##0.00;\-[$USD]\ #,##0.00"/>
    <numFmt numFmtId="171" formatCode="_-* #,##0_-;\-* #,##0_-;_-* &quot;-&quot;??_-;_-@"/>
    <numFmt numFmtId="172" formatCode="&quot;$&quot;#,##0"/>
    <numFmt numFmtId="173" formatCode="[$US$]#,##0.00"/>
  </numFmts>
  <fonts count="31">
    <font>
      <sz val="10.0"/>
      <color rgb="FF000000"/>
      <name val="Arial"/>
      <scheme val="minor"/>
    </font>
    <font>
      <b/>
      <sz val="16.0"/>
      <color rgb="FF333399"/>
      <name val="Arial"/>
    </font>
    <font/>
    <font>
      <b/>
      <sz val="10.0"/>
      <color rgb="FFFFFF00"/>
      <name val="Arial"/>
    </font>
    <font>
      <b/>
      <sz val="18.0"/>
      <color theme="1"/>
      <name val="Arial"/>
    </font>
    <font>
      <b/>
      <sz val="12.0"/>
      <color rgb="FF333399"/>
      <name val="Arial"/>
    </font>
    <font>
      <b/>
      <sz val="14.0"/>
      <color rgb="FF333399"/>
      <name val="Arial"/>
    </font>
    <font>
      <b/>
      <sz val="10.0"/>
      <color rgb="FFFF0000"/>
      <name val="Arial"/>
    </font>
    <font>
      <b/>
      <sz val="11.0"/>
      <color rgb="FFFF0000"/>
      <name val="Arial"/>
    </font>
    <font>
      <sz val="10.0"/>
      <color rgb="FFFF0000"/>
      <name val="Arial"/>
    </font>
    <font>
      <sz val="10.0"/>
      <color theme="1"/>
      <name val="Arial"/>
    </font>
    <font>
      <b/>
      <sz val="14.0"/>
      <color rgb="FF2E507A"/>
      <name val="Arial"/>
    </font>
    <font>
      <b/>
      <sz val="10.0"/>
      <color theme="1"/>
      <name val="Arial"/>
    </font>
    <font>
      <b/>
      <sz val="20.0"/>
      <color rgb="FF2E507A"/>
      <name val="Arial"/>
    </font>
    <font>
      <sz val="11.0"/>
      <color rgb="FF2E507A"/>
      <name val="Arial"/>
    </font>
    <font>
      <b/>
      <sz val="12.0"/>
      <color rgb="FFFFFFFF"/>
      <name val="Arial"/>
    </font>
    <font>
      <b/>
      <sz val="11.0"/>
      <color rgb="FFFFFFFF"/>
      <name val="Arial"/>
    </font>
    <font>
      <sz val="10.0"/>
      <color rgb="FFFFFFFF"/>
      <name val="Arial Narrow"/>
    </font>
    <font>
      <b/>
      <sz val="11.0"/>
      <color rgb="FF333399"/>
      <name val="Arial"/>
    </font>
    <font>
      <b/>
      <sz val="10.0"/>
      <color rgb="FFFF0000"/>
      <name val="Arial Narrow"/>
    </font>
    <font>
      <b/>
      <sz val="8.0"/>
      <color rgb="FFFF0000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0.0"/>
      <color rgb="FF333399"/>
      <name val="Arial Narrow"/>
    </font>
    <font>
      <b/>
      <sz val="10.0"/>
      <color rgb="FF333399"/>
      <name val="Arial"/>
    </font>
    <font>
      <b/>
      <sz val="10.0"/>
      <color rgb="FF2E507A"/>
      <name val="Arial Narrow"/>
    </font>
    <font>
      <sz val="10.0"/>
      <color rgb="FF333399"/>
      <name val="Arial Narrow"/>
    </font>
    <font>
      <i/>
      <sz val="10.0"/>
      <color theme="1"/>
      <name val="Arial"/>
    </font>
    <font>
      <i/>
      <sz val="10.0"/>
      <color rgb="FF000000"/>
      <name val="Arial"/>
    </font>
    <font>
      <sz val="10.0"/>
      <color rgb="FF000000"/>
      <name val="Arial"/>
    </font>
    <font>
      <sz val="10.0"/>
      <color theme="1"/>
      <name val="Inheri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3F3F3"/>
        <bgColor rgb="FFF3F3F3"/>
      </patternFill>
    </fill>
  </fills>
  <borders count="46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FFFFFF"/>
      </left>
      <right/>
      <top/>
      <bottom/>
    </border>
    <border>
      <left/>
      <right style="thin">
        <color rgb="FFFFFFFF"/>
      </right>
      <top style="thin">
        <color rgb="FFFFFFFF"/>
      </top>
    </border>
    <border>
      <left style="thin">
        <color rgb="FFFFFFFF"/>
      </left>
      <right/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/>
      <right style="thin">
        <color rgb="FFFFFFFF"/>
      </right>
    </border>
    <border>
      <left style="thin">
        <color rgb="FFFFFFFF"/>
      </left>
      <right/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top style="thin">
        <color rgb="FFFFFFFF"/>
      </top>
      <bottom/>
    </border>
    <border>
      <top style="thin">
        <color rgb="FFFFFFFF"/>
      </top>
      <bottom/>
    </border>
    <border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vertical="center"/>
    </xf>
    <xf borderId="1" fillId="2" fontId="5" numFmtId="0" xfId="0" applyAlignment="1" applyBorder="1" applyFont="1">
      <alignment horizontal="center" vertical="top"/>
    </xf>
    <xf borderId="2" fillId="2" fontId="5" numFmtId="0" xfId="0" applyAlignment="1" applyBorder="1" applyFont="1">
      <alignment horizontal="center" vertical="top"/>
    </xf>
    <xf borderId="1" fillId="2" fontId="6" numFmtId="0" xfId="0" applyAlignment="1" applyBorder="1" applyFont="1">
      <alignment horizontal="center" vertical="center"/>
    </xf>
    <xf borderId="2" fillId="2" fontId="6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left"/>
    </xf>
    <xf borderId="1" fillId="2" fontId="8" numFmtId="0" xfId="0" applyAlignment="1" applyBorder="1" applyFont="1">
      <alignment horizontal="left"/>
    </xf>
    <xf borderId="1" fillId="2" fontId="9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1" fillId="2" fontId="10" numFmtId="0" xfId="0" applyBorder="1" applyFont="1"/>
    <xf borderId="4" fillId="2" fontId="11" numFmtId="0" xfId="0" applyAlignment="1" applyBorder="1" applyFont="1">
      <alignment horizontal="right" vertical="center"/>
    </xf>
    <xf borderId="5" fillId="0" fontId="2" numFmtId="0" xfId="0" applyBorder="1" applyFont="1"/>
    <xf borderId="6" fillId="2" fontId="12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2" fontId="11" numFmtId="0" xfId="0" applyAlignment="1" applyBorder="1" applyFont="1">
      <alignment horizontal="center" shrinkToFit="0" vertical="center" wrapText="1"/>
    </xf>
    <xf borderId="9" fillId="2" fontId="12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" fillId="2" fontId="13" numFmtId="0" xfId="0" applyAlignment="1" applyBorder="1" applyFont="1">
      <alignment horizontal="right" vertical="center"/>
    </xf>
    <xf borderId="0" fillId="0" fontId="10" numFmtId="0" xfId="0" applyFont="1"/>
    <xf borderId="1" fillId="2" fontId="14" numFmtId="0" xfId="0" applyAlignment="1" applyBorder="1" applyFont="1">
      <alignment vertical="top"/>
    </xf>
    <xf borderId="1" fillId="3" fontId="10" numFmtId="0" xfId="0" applyBorder="1" applyFill="1" applyFont="1"/>
    <xf borderId="15" fillId="4" fontId="15" numFmtId="0" xfId="0" applyAlignment="1" applyBorder="1" applyFill="1" applyFont="1">
      <alignment vertical="center"/>
    </xf>
    <xf borderId="16" fillId="4" fontId="15" numFmtId="0" xfId="0" applyAlignment="1" applyBorder="1" applyFont="1">
      <alignment horizontal="center" vertical="center"/>
    </xf>
    <xf borderId="16" fillId="4" fontId="15" numFmtId="0" xfId="0" applyAlignment="1" applyBorder="1" applyFont="1">
      <alignment horizontal="center" shrinkToFit="0" vertical="center" wrapText="1"/>
    </xf>
    <xf borderId="17" fillId="4" fontId="16" numFmtId="164" xfId="0" applyAlignment="1" applyBorder="1" applyFont="1" applyNumberFormat="1">
      <alignment horizontal="center" vertical="center"/>
    </xf>
    <xf borderId="18" fillId="4" fontId="16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4" fontId="16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4" fontId="17" numFmtId="16" xfId="0" applyAlignment="1" applyBorder="1" applyFont="1" applyNumberFormat="1">
      <alignment horizontal="center" shrinkToFit="0" vertical="center" wrapText="1"/>
    </xf>
    <xf borderId="28" fillId="4" fontId="17" numFmtId="0" xfId="0" applyAlignment="1" applyBorder="1" applyFont="1">
      <alignment horizontal="center" vertical="center"/>
    </xf>
    <xf borderId="29" fillId="0" fontId="2" numFmtId="0" xfId="0" applyBorder="1" applyFont="1"/>
    <xf borderId="30" fillId="0" fontId="2" numFmtId="0" xfId="0" applyBorder="1" applyFont="1"/>
    <xf borderId="1" fillId="4" fontId="17" numFmtId="0" xfId="0" applyAlignment="1" applyBorder="1" applyFont="1">
      <alignment horizontal="center" shrinkToFit="0" vertical="center" wrapText="1"/>
    </xf>
    <xf borderId="27" fillId="4" fontId="17" numFmtId="0" xfId="0" applyAlignment="1" applyBorder="1" applyFont="1">
      <alignment horizontal="center" shrinkToFit="0" vertical="center" wrapText="1"/>
    </xf>
    <xf borderId="31" fillId="4" fontId="15" numFmtId="0" xfId="0" applyAlignment="1" applyBorder="1" applyFont="1">
      <alignment vertical="center"/>
    </xf>
    <xf borderId="32" fillId="0" fontId="2" numFmtId="0" xfId="0" applyBorder="1" applyFont="1"/>
    <xf borderId="33" fillId="4" fontId="17" numFmtId="0" xfId="0" applyAlignment="1" applyBorder="1" applyFont="1">
      <alignment horizontal="center" shrinkToFit="0" vertical="center" wrapText="1"/>
    </xf>
    <xf borderId="31" fillId="4" fontId="17" numFmtId="0" xfId="0" applyAlignment="1" applyBorder="1" applyFont="1">
      <alignment horizontal="center" shrinkToFit="0" vertical="center" wrapText="1"/>
    </xf>
    <xf borderId="34" fillId="4" fontId="17" numFmtId="0" xfId="0" applyAlignment="1" applyBorder="1" applyFont="1">
      <alignment horizontal="center" shrinkToFit="0" vertical="center" wrapText="1"/>
    </xf>
    <xf borderId="35" fillId="3" fontId="10" numFmtId="0" xfId="0" applyAlignment="1" applyBorder="1" applyFont="1">
      <alignment horizontal="center" vertical="center"/>
    </xf>
    <xf borderId="35" fillId="5" fontId="10" numFmtId="49" xfId="0" applyAlignment="1" applyBorder="1" applyFill="1" applyFont="1" applyNumberFormat="1">
      <alignment horizontal="left" vertical="center"/>
    </xf>
    <xf borderId="35" fillId="5" fontId="10" numFmtId="165" xfId="0" applyAlignment="1" applyBorder="1" applyFont="1" applyNumberFormat="1">
      <alignment horizontal="center" vertical="center"/>
    </xf>
    <xf borderId="35" fillId="5" fontId="10" numFmtId="49" xfId="0" applyAlignment="1" applyBorder="1" applyFont="1" applyNumberFormat="1">
      <alignment horizontal="center" vertical="center"/>
    </xf>
    <xf borderId="35" fillId="2" fontId="10" numFmtId="1" xfId="0" applyAlignment="1" applyBorder="1" applyFont="1" applyNumberFormat="1">
      <alignment horizontal="center" vertical="center"/>
    </xf>
    <xf borderId="35" fillId="3" fontId="10" numFmtId="166" xfId="0" applyAlignment="1" applyBorder="1" applyFont="1" applyNumberFormat="1">
      <alignment horizontal="center" vertical="center"/>
    </xf>
    <xf borderId="1" fillId="3" fontId="10" numFmtId="0" xfId="0" applyAlignment="1" applyBorder="1" applyFont="1">
      <alignment horizontal="center" vertical="center"/>
    </xf>
    <xf borderId="1" fillId="3" fontId="12" numFmtId="49" xfId="0" applyAlignment="1" applyBorder="1" applyFont="1" applyNumberFormat="1">
      <alignment horizontal="right" vertical="center"/>
    </xf>
    <xf borderId="1" fillId="3" fontId="12" numFmtId="1" xfId="0" applyAlignment="1" applyBorder="1" applyFont="1" applyNumberFormat="1">
      <alignment horizontal="center" vertical="center"/>
    </xf>
    <xf borderId="35" fillId="3" fontId="12" numFmtId="166" xfId="0" applyAlignment="1" applyBorder="1" applyFont="1" applyNumberFormat="1">
      <alignment horizontal="center" vertical="center"/>
    </xf>
    <xf borderId="36" fillId="3" fontId="12" numFmtId="166" xfId="0" applyAlignment="1" applyBorder="1" applyFont="1" applyNumberFormat="1">
      <alignment horizontal="center" vertical="center"/>
    </xf>
    <xf borderId="1" fillId="3" fontId="10" numFmtId="1" xfId="0" applyAlignment="1" applyBorder="1" applyFont="1" applyNumberFormat="1">
      <alignment horizontal="center" vertical="center"/>
    </xf>
    <xf borderId="1" fillId="3" fontId="12" numFmtId="167" xfId="0" applyAlignment="1" applyBorder="1" applyFont="1" applyNumberFormat="1">
      <alignment horizontal="center" vertical="center"/>
    </xf>
    <xf borderId="1" fillId="3" fontId="10" numFmtId="168" xfId="0" applyAlignment="1" applyBorder="1" applyFont="1" applyNumberFormat="1">
      <alignment horizontal="center" vertical="center"/>
    </xf>
    <xf borderId="1" fillId="6" fontId="10" numFmtId="0" xfId="0" applyBorder="1" applyFill="1" applyFont="1"/>
    <xf borderId="2" fillId="7" fontId="1" numFmtId="0" xfId="0" applyAlignment="1" applyBorder="1" applyFill="1" applyFont="1">
      <alignment horizontal="center"/>
    </xf>
    <xf borderId="2" fillId="7" fontId="5" numFmtId="0" xfId="0" applyAlignment="1" applyBorder="1" applyFont="1">
      <alignment horizontal="center" vertical="top"/>
    </xf>
    <xf borderId="2" fillId="7" fontId="6" numFmtId="0" xfId="0" applyAlignment="1" applyBorder="1" applyFont="1">
      <alignment horizontal="center" vertical="center"/>
    </xf>
    <xf borderId="1" fillId="7" fontId="10" numFmtId="0" xfId="0" applyBorder="1" applyFont="1"/>
    <xf borderId="1" fillId="7" fontId="9" numFmtId="0" xfId="0" applyAlignment="1" applyBorder="1" applyFont="1">
      <alignment vertical="top"/>
    </xf>
    <xf borderId="1" fillId="7" fontId="18" numFmtId="0" xfId="0" applyAlignment="1" applyBorder="1" applyFont="1">
      <alignment horizontal="right" vertical="center"/>
    </xf>
    <xf borderId="36" fillId="7" fontId="12" numFmtId="0" xfId="0" applyAlignment="1" applyBorder="1" applyFont="1">
      <alignment horizontal="center" vertical="center"/>
    </xf>
    <xf borderId="4" fillId="7" fontId="19" numFmtId="0" xfId="0" applyAlignment="1" applyBorder="1" applyFont="1">
      <alignment horizontal="center" shrinkToFit="0" vertical="top" wrapText="1"/>
    </xf>
    <xf borderId="1" fillId="7" fontId="20" numFmtId="0" xfId="0" applyAlignment="1" applyBorder="1" applyFont="1">
      <alignment horizontal="left" vertical="top"/>
    </xf>
    <xf borderId="35" fillId="7" fontId="10" numFmtId="169" xfId="0" applyBorder="1" applyFont="1" applyNumberFormat="1"/>
    <xf borderId="1" fillId="7" fontId="20" numFmtId="0" xfId="0" applyAlignment="1" applyBorder="1" applyFont="1">
      <alignment vertical="top"/>
    </xf>
    <xf borderId="1" fillId="7" fontId="21" numFmtId="170" xfId="0" applyAlignment="1" applyBorder="1" applyFont="1" applyNumberFormat="1">
      <alignment horizontal="center" vertical="center"/>
    </xf>
    <xf borderId="1" fillId="7" fontId="6" numFmtId="0" xfId="0" applyAlignment="1" applyBorder="1" applyFont="1">
      <alignment vertical="center"/>
    </xf>
    <xf borderId="1" fillId="7" fontId="22" numFmtId="170" xfId="0" applyAlignment="1" applyBorder="1" applyFont="1" applyNumberFormat="1">
      <alignment vertical="center"/>
    </xf>
    <xf borderId="1" fillId="7" fontId="23" numFmtId="0" xfId="0" applyAlignment="1" applyBorder="1" applyFont="1">
      <alignment horizontal="right"/>
    </xf>
    <xf borderId="1" fillId="7" fontId="23" numFmtId="0" xfId="0" applyAlignment="1" applyBorder="1" applyFont="1">
      <alignment horizontal="left"/>
    </xf>
    <xf borderId="1" fillId="7" fontId="12" numFmtId="0" xfId="0" applyAlignment="1" applyBorder="1" applyFont="1">
      <alignment horizontal="left"/>
    </xf>
    <xf borderId="1" fillId="7" fontId="10" numFmtId="171" xfId="0" applyAlignment="1" applyBorder="1" applyFont="1" applyNumberFormat="1">
      <alignment horizontal="center"/>
    </xf>
    <xf borderId="1" fillId="7" fontId="10" numFmtId="167" xfId="0" applyBorder="1" applyFont="1" applyNumberFormat="1"/>
    <xf borderId="1" fillId="7" fontId="12" numFmtId="167" xfId="0" applyBorder="1" applyFont="1" applyNumberFormat="1"/>
    <xf borderId="1" fillId="7" fontId="19" numFmtId="0" xfId="0" applyAlignment="1" applyBorder="1" applyFont="1">
      <alignment vertical="top"/>
    </xf>
    <xf borderId="1" fillId="3" fontId="23" numFmtId="0" xfId="0" applyAlignment="1" applyBorder="1" applyFont="1">
      <alignment horizontal="right"/>
    </xf>
    <xf borderId="1" fillId="3" fontId="23" numFmtId="0" xfId="0" applyAlignment="1" applyBorder="1" applyFont="1">
      <alignment horizontal="left"/>
    </xf>
    <xf borderId="1" fillId="3" fontId="12" numFmtId="0" xfId="0" applyAlignment="1" applyBorder="1" applyFont="1">
      <alignment horizontal="left"/>
    </xf>
    <xf borderId="1" fillId="3" fontId="10" numFmtId="171" xfId="0" applyAlignment="1" applyBorder="1" applyFont="1" applyNumberFormat="1">
      <alignment horizontal="center"/>
    </xf>
    <xf borderId="1" fillId="3" fontId="10" numFmtId="167" xfId="0" applyBorder="1" applyFont="1" applyNumberFormat="1"/>
    <xf borderId="1" fillId="3" fontId="12" numFmtId="167" xfId="0" applyBorder="1" applyFont="1" applyNumberFormat="1"/>
    <xf borderId="1" fillId="3" fontId="20" numFmtId="0" xfId="0" applyAlignment="1" applyBorder="1" applyFont="1">
      <alignment vertical="top"/>
    </xf>
    <xf borderId="1" fillId="3" fontId="19" numFmtId="0" xfId="0" applyAlignment="1" applyBorder="1" applyFont="1">
      <alignment vertical="top"/>
    </xf>
    <xf borderId="1" fillId="3" fontId="24" numFmtId="0" xfId="0" applyBorder="1" applyFont="1"/>
    <xf borderId="37" fillId="3" fontId="23" numFmtId="0" xfId="0" applyAlignment="1" applyBorder="1" applyFont="1">
      <alignment horizontal="center" vertical="center"/>
    </xf>
    <xf borderId="38" fillId="3" fontId="25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41" fillId="3" fontId="26" numFmtId="0" xfId="0" applyAlignment="1" applyBorder="1" applyFont="1">
      <alignment horizontal="center"/>
    </xf>
    <xf borderId="36" fillId="3" fontId="26" numFmtId="0" xfId="0" applyAlignment="1" applyBorder="1" applyFont="1">
      <alignment horizontal="center"/>
    </xf>
    <xf borderId="36" fillId="3" fontId="12" numFmtId="0" xfId="0" applyAlignment="1" applyBorder="1" applyFont="1">
      <alignment horizontal="center" vertical="center"/>
    </xf>
    <xf borderId="42" fillId="3" fontId="10" numFmtId="171" xfId="0" applyAlignment="1" applyBorder="1" applyFont="1" applyNumberFormat="1">
      <alignment horizontal="center"/>
    </xf>
    <xf borderId="36" fillId="3" fontId="10" numFmtId="172" xfId="0" applyBorder="1" applyFont="1" applyNumberFormat="1"/>
    <xf borderId="43" fillId="3" fontId="20" numFmtId="0" xfId="0" applyAlignment="1" applyBorder="1" applyFont="1">
      <alignment vertical="top"/>
    </xf>
    <xf borderId="36" fillId="3" fontId="12" numFmtId="0" xfId="0" applyAlignment="1" applyBorder="1" applyFont="1">
      <alignment horizontal="center"/>
    </xf>
    <xf borderId="44" fillId="3" fontId="10" numFmtId="171" xfId="0" applyAlignment="1" applyBorder="1" applyFont="1" applyNumberFormat="1">
      <alignment horizontal="center" vertical="center"/>
    </xf>
    <xf borderId="45" fillId="3" fontId="12" numFmtId="171" xfId="0" applyAlignment="1" applyBorder="1" applyFont="1" applyNumberFormat="1">
      <alignment horizontal="center"/>
    </xf>
    <xf borderId="36" fillId="3" fontId="12" numFmtId="172" xfId="0" applyBorder="1" applyFont="1" applyNumberFormat="1"/>
    <xf borderId="36" fillId="3" fontId="10" numFmtId="167" xfId="0" applyAlignment="1" applyBorder="1" applyFont="1" applyNumberFormat="1">
      <alignment horizontal="center"/>
    </xf>
    <xf borderId="36" fillId="3" fontId="10" numFmtId="0" xfId="0" applyAlignment="1" applyBorder="1" applyFont="1">
      <alignment horizontal="center" vertical="center"/>
    </xf>
    <xf borderId="36" fillId="3" fontId="10" numFmtId="1" xfId="0" applyAlignment="1" applyBorder="1" applyFont="1" applyNumberFormat="1">
      <alignment horizontal="center" vertical="center"/>
    </xf>
    <xf borderId="0" fillId="0" fontId="27" numFmtId="0" xfId="0" applyFont="1"/>
    <xf borderId="0" fillId="0" fontId="28" numFmtId="0" xfId="0" applyFont="1"/>
    <xf borderId="0" fillId="0" fontId="29" numFmtId="0" xfId="0" applyFont="1"/>
    <xf borderId="0" fillId="0" fontId="29" numFmtId="166" xfId="0" applyFont="1" applyNumberFormat="1"/>
    <xf borderId="0" fillId="0" fontId="10" numFmtId="166" xfId="0" applyFont="1" applyNumberFormat="1"/>
    <xf borderId="0" fillId="0" fontId="29" numFmtId="173" xfId="0" applyFont="1" applyNumberFormat="1"/>
    <xf borderId="1" fillId="2" fontId="30" numFmtId="166" xfId="0" applyBorder="1" applyFont="1" applyNumberFormat="1"/>
    <xf borderId="0" fillId="0" fontId="10" numFmtId="10" xfId="0" applyFont="1" applyNumberFormat="1"/>
    <xf borderId="1" fillId="2" fontId="3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485775</xdr:colOff>
      <xdr:row>0</xdr:row>
      <xdr:rowOff>0</xdr:rowOff>
    </xdr:from>
    <xdr:ext cx="1771650" cy="1162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2.63" defaultRowHeight="15.0"/>
  <cols>
    <col customWidth="1" hidden="1" min="1" max="1" width="1.75"/>
    <col customWidth="1" min="2" max="2" width="1.75"/>
    <col customWidth="1" min="3" max="3" width="4.75"/>
    <col customWidth="1" min="4" max="4" width="27.13"/>
    <col customWidth="1" min="5" max="5" width="26.0"/>
    <col customWidth="1" min="6" max="7" width="16.88"/>
    <col customWidth="1" min="8" max="8" width="20.0"/>
    <col customWidth="1" min="9" max="11" width="16.88"/>
    <col customWidth="1" min="13" max="14" width="12.0"/>
    <col customWidth="1" min="17" max="17" width="13.25"/>
    <col customWidth="1" min="21" max="21" width="9.38"/>
    <col customWidth="1" min="22" max="22" width="12.38"/>
  </cols>
  <sheetData>
    <row r="1" ht="20.25" customHeight="1">
      <c r="A1" s="1"/>
      <c r="B1" s="2" t="str">
        <f>RESUMEN!A1</f>
        <v>Torneo Nacional ARGENTINA IAIDO TAIKAI 2024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ht="20.25" customHeight="1">
      <c r="A2" s="6"/>
      <c r="B2" s="7" t="str">
        <f>RESUMEN!A2</f>
        <v>Olivos - 11, 12 y 13 de octubre de 2024</v>
      </c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1"/>
      <c r="V2" s="1"/>
    </row>
    <row r="3" ht="22.5" customHeight="1">
      <c r="A3" s="8"/>
      <c r="B3" s="9" t="s">
        <v>0</v>
      </c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6"/>
      <c r="V3" s="6"/>
    </row>
    <row r="4" ht="15.75" customHeight="1">
      <c r="A4" s="4"/>
      <c r="B4" s="4"/>
      <c r="C4" s="4"/>
      <c r="D4" s="4"/>
      <c r="E4" s="10"/>
      <c r="F4" s="11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7.25" customHeight="1">
      <c r="A5" s="4"/>
      <c r="B5" s="4"/>
      <c r="C5" s="12"/>
      <c r="D5" s="4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20.25" customHeight="1">
      <c r="A6" s="14"/>
      <c r="B6" s="14"/>
      <c r="C6" s="15" t="s">
        <v>2</v>
      </c>
      <c r="D6" s="16"/>
      <c r="E6" s="17"/>
      <c r="F6" s="18"/>
      <c r="G6" s="18"/>
      <c r="H6" s="19"/>
      <c r="I6" s="20" t="s">
        <v>3</v>
      </c>
      <c r="J6" s="2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20.25" customHeight="1">
      <c r="A7" s="14"/>
      <c r="B7" s="14"/>
      <c r="C7" s="22"/>
      <c r="E7" s="23"/>
      <c r="F7" s="24"/>
      <c r="G7" s="24"/>
      <c r="H7" s="25"/>
      <c r="I7" s="26"/>
      <c r="J7" s="2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ht="16.5" customHeight="1">
      <c r="A8" s="14"/>
      <c r="B8" s="14"/>
      <c r="C8" s="4"/>
      <c r="D8" s="27"/>
      <c r="E8" s="27"/>
      <c r="F8" s="27"/>
      <c r="G8" s="27"/>
      <c r="H8" s="27"/>
      <c r="I8" s="27"/>
      <c r="J8" s="27"/>
      <c r="K8" s="27"/>
      <c r="L8" s="28"/>
      <c r="M8" s="29"/>
      <c r="N8" s="29"/>
      <c r="O8" s="14"/>
      <c r="P8" s="14"/>
      <c r="Q8" s="29"/>
      <c r="R8" s="14"/>
      <c r="S8" s="14"/>
      <c r="T8" s="14"/>
      <c r="U8" s="14"/>
      <c r="V8" s="14"/>
    </row>
    <row r="9" ht="16.5" customHeight="1">
      <c r="A9" s="30"/>
      <c r="B9" s="30"/>
      <c r="C9" s="31"/>
      <c r="D9" s="32" t="s">
        <v>4</v>
      </c>
      <c r="E9" s="32" t="s">
        <v>5</v>
      </c>
      <c r="F9" s="33" t="s">
        <v>6</v>
      </c>
      <c r="G9" s="32" t="s">
        <v>7</v>
      </c>
      <c r="H9" s="34" t="s">
        <v>8</v>
      </c>
      <c r="I9" s="35"/>
      <c r="J9" s="36"/>
      <c r="K9" s="36"/>
      <c r="L9" s="35" t="s">
        <v>9</v>
      </c>
      <c r="M9" s="36"/>
      <c r="N9" s="36"/>
      <c r="O9" s="37" t="s">
        <v>10</v>
      </c>
      <c r="P9" s="37" t="s">
        <v>11</v>
      </c>
      <c r="Q9" s="37" t="s">
        <v>12</v>
      </c>
      <c r="R9" s="37" t="s">
        <v>13</v>
      </c>
      <c r="S9" s="37" t="s">
        <v>14</v>
      </c>
      <c r="T9" s="37" t="s">
        <v>15</v>
      </c>
      <c r="U9" s="30"/>
      <c r="V9" s="30"/>
    </row>
    <row r="10" ht="16.5" customHeight="1">
      <c r="A10" s="30"/>
      <c r="B10" s="30"/>
      <c r="C10" s="31"/>
      <c r="D10" s="38"/>
      <c r="E10" s="38"/>
      <c r="F10" s="38"/>
      <c r="G10" s="38"/>
      <c r="H10" s="39"/>
      <c r="I10" s="40"/>
      <c r="J10" s="41"/>
      <c r="K10" s="41"/>
      <c r="L10" s="40"/>
      <c r="M10" s="41"/>
      <c r="N10" s="41"/>
      <c r="O10" s="42"/>
      <c r="P10" s="43"/>
      <c r="Q10" s="43"/>
      <c r="R10" s="43"/>
      <c r="S10" s="43"/>
      <c r="T10" s="43"/>
      <c r="U10" s="30"/>
      <c r="V10" s="30"/>
    </row>
    <row r="11" ht="25.5" customHeight="1">
      <c r="A11" s="30"/>
      <c r="B11" s="30"/>
      <c r="C11" s="31"/>
      <c r="D11" s="38"/>
      <c r="E11" s="38"/>
      <c r="F11" s="38"/>
      <c r="G11" s="38"/>
      <c r="H11" s="44" t="s">
        <v>16</v>
      </c>
      <c r="I11" s="45" t="s">
        <v>17</v>
      </c>
      <c r="J11" s="46"/>
      <c r="K11" s="47"/>
      <c r="L11" s="48" t="s">
        <v>18</v>
      </c>
      <c r="M11" s="48" t="s">
        <v>19</v>
      </c>
      <c r="N11" s="48" t="s">
        <v>20</v>
      </c>
      <c r="O11" s="49" t="s">
        <v>19</v>
      </c>
      <c r="P11" s="43"/>
      <c r="Q11" s="43"/>
      <c r="R11" s="43"/>
      <c r="S11" s="43"/>
      <c r="T11" s="43"/>
      <c r="U11" s="30"/>
      <c r="V11" s="30"/>
    </row>
    <row r="12" ht="16.5" customHeight="1">
      <c r="A12" s="30"/>
      <c r="B12" s="30"/>
      <c r="C12" s="50"/>
      <c r="D12" s="51"/>
      <c r="E12" s="51"/>
      <c r="F12" s="51"/>
      <c r="G12" s="51"/>
      <c r="H12" s="52" t="s">
        <v>21</v>
      </c>
      <c r="I12" s="53" t="s">
        <v>22</v>
      </c>
      <c r="J12" s="48" t="s">
        <v>23</v>
      </c>
      <c r="K12" s="54" t="s">
        <v>24</v>
      </c>
      <c r="L12" s="53" t="s">
        <v>21</v>
      </c>
      <c r="M12" s="53" t="s">
        <v>21</v>
      </c>
      <c r="N12" s="48" t="s">
        <v>21</v>
      </c>
      <c r="O12" s="52" t="s">
        <v>21</v>
      </c>
      <c r="P12" s="42"/>
      <c r="Q12" s="42"/>
      <c r="R12" s="42"/>
      <c r="S12" s="42"/>
      <c r="T12" s="42"/>
      <c r="U12" s="30"/>
      <c r="V12" s="30"/>
    </row>
    <row r="13" ht="21.75" customHeight="1">
      <c r="A13" s="30" t="str">
        <f t="shared" ref="A13:A82" si="1">$E$6</f>
        <v/>
      </c>
      <c r="B13" s="30"/>
      <c r="C13" s="55">
        <v>1.0</v>
      </c>
      <c r="D13" s="56"/>
      <c r="E13" s="56"/>
      <c r="F13" s="57"/>
      <c r="G13" s="58"/>
      <c r="H13" s="58"/>
      <c r="I13" s="58"/>
      <c r="J13" s="57"/>
      <c r="K13" s="58"/>
      <c r="L13" s="59"/>
      <c r="M13" s="59"/>
      <c r="N13" s="59"/>
      <c r="O13" s="59"/>
      <c r="P13" s="60">
        <f>IF(H13=Sheet1!$C$7,0,IF(H13="",0,RESUMEN!$F$12))</f>
        <v>0</v>
      </c>
      <c r="Q13" s="60">
        <f>SUM(COUNTIF(L13,Sheet1!$I$3),COUNTIF(L13,Sheet1!$I$4))*RESUMEN!F$13+SUM(COUNTIF(M13,Sheet1!$I$3),COUNTIF(M13,Sheet1!$I$4))*RESUMEN!F$13+SUM(COUNTIF(N13,Sheet1!$I$3),COUNTIF(N13,Sheet1!$I$4))*RESUMEN!F$13</f>
        <v>0</v>
      </c>
      <c r="R13" s="60">
        <f>SUM(COUNTIF(O13,Sheet1!$I$3),COUNTIF(O13,Sheet1!$I$4))*RESUMEN!F$14</f>
        <v>0</v>
      </c>
      <c r="S13" s="60">
        <f>+SUMIF(Sheet1!$E$2:$E$8,I13,Sheet1!$F$2:$F$8)+SUMIF(Sheet1!$E$2:$E$8,I13,Sheet1!$G$2:$G$8)</f>
        <v>0</v>
      </c>
      <c r="T13" s="60">
        <f t="shared" ref="T13:T82" si="2">SUM(P13:S13)</f>
        <v>0</v>
      </c>
      <c r="U13" s="30"/>
      <c r="V13" s="30"/>
    </row>
    <row r="14" ht="21.75" customHeight="1">
      <c r="A14" s="30" t="str">
        <f t="shared" si="1"/>
        <v/>
      </c>
      <c r="B14" s="30"/>
      <c r="C14" s="55">
        <v>2.0</v>
      </c>
      <c r="D14" s="56"/>
      <c r="E14" s="56"/>
      <c r="F14" s="57"/>
      <c r="G14" s="58"/>
      <c r="H14" s="58"/>
      <c r="I14" s="58"/>
      <c r="J14" s="57"/>
      <c r="K14" s="58"/>
      <c r="L14" s="59"/>
      <c r="M14" s="59"/>
      <c r="N14" s="59"/>
      <c r="O14" s="59"/>
      <c r="P14" s="60">
        <f>IF(H14=Sheet1!$C$7,0,IF(H14="",0,RESUMEN!$F$12))</f>
        <v>0</v>
      </c>
      <c r="Q14" s="60">
        <f>SUM(COUNTIF(L14,Sheet1!$I$3),COUNTIF(L14,Sheet1!$I$4))*RESUMEN!F$13+SUM(COUNTIF(M14,Sheet1!$I$3),COUNTIF(M14,Sheet1!$I$4))*RESUMEN!F$13+SUM(COUNTIF(N14,Sheet1!$I$3),COUNTIF(N14,Sheet1!$I$4))*RESUMEN!F$13</f>
        <v>0</v>
      </c>
      <c r="R14" s="60">
        <f>SUM(COUNTIF(O14,Sheet1!$I$3),COUNTIF(O14,Sheet1!$I$4))*RESUMEN!F$14</f>
        <v>0</v>
      </c>
      <c r="S14" s="60">
        <f>SUMIF(Sheet1!$E$2:$E$8,#REF!,Sheet1!$F$2:$F$8)+SUMIF(Sheet1!$E$2:$E$8,#REF!,Sheet1!$G$2:$G$8)+SUMIF(Sheet1!$E$2:$E$8,I14,Sheet1!$F$2:$F$8)+SUMIF(Sheet1!$E$2:$E$8,I14,Sheet1!$G$2:$G$8)</f>
        <v>0</v>
      </c>
      <c r="T14" s="60">
        <f t="shared" si="2"/>
        <v>0</v>
      </c>
      <c r="U14" s="30"/>
      <c r="V14" s="30"/>
    </row>
    <row r="15" ht="21.75" customHeight="1">
      <c r="A15" s="30" t="str">
        <f t="shared" si="1"/>
        <v/>
      </c>
      <c r="B15" s="30"/>
      <c r="C15" s="55">
        <v>3.0</v>
      </c>
      <c r="D15" s="56"/>
      <c r="E15" s="56"/>
      <c r="F15" s="57"/>
      <c r="G15" s="58"/>
      <c r="H15" s="58"/>
      <c r="I15" s="58"/>
      <c r="J15" s="57"/>
      <c r="K15" s="58"/>
      <c r="L15" s="59"/>
      <c r="M15" s="59"/>
      <c r="N15" s="59"/>
      <c r="O15" s="59"/>
      <c r="P15" s="60">
        <f>IF(H15=Sheet1!$C$7,0,IF(H15="",0,RESUMEN!$F$12))</f>
        <v>0</v>
      </c>
      <c r="Q15" s="60">
        <f>SUM(COUNTIF(L15,Sheet1!$I$3),COUNTIF(L15,Sheet1!$I$4))*RESUMEN!F$13+SUM(COUNTIF(M15,Sheet1!$I$3),COUNTIF(M15,Sheet1!$I$4))*RESUMEN!F$13+SUM(COUNTIF(N15,Sheet1!$I$3),COUNTIF(N15,Sheet1!$I$4))*RESUMEN!F$13</f>
        <v>0</v>
      </c>
      <c r="R15" s="60">
        <f>SUM(COUNTIF(O15,Sheet1!$I$3),COUNTIF(O15,Sheet1!$I$4))*RESUMEN!F$14</f>
        <v>0</v>
      </c>
      <c r="S15" s="60">
        <f>SUMIF(Sheet1!$E$2:$E$8,#REF!,Sheet1!$F$2:$F$8)+SUMIF(Sheet1!$E$2:$E$8,#REF!,Sheet1!$G$2:$G$8)+SUMIF(Sheet1!$E$2:$E$8,I15,Sheet1!$F$2:$F$8)+SUMIF(Sheet1!$E$2:$E$8,I15,Sheet1!$G$2:$G$8)</f>
        <v>0</v>
      </c>
      <c r="T15" s="60">
        <f t="shared" si="2"/>
        <v>0</v>
      </c>
      <c r="U15" s="30"/>
      <c r="V15" s="30"/>
    </row>
    <row r="16" ht="21.75" customHeight="1">
      <c r="A16" s="30" t="str">
        <f t="shared" si="1"/>
        <v/>
      </c>
      <c r="B16" s="30"/>
      <c r="C16" s="55">
        <v>4.0</v>
      </c>
      <c r="D16" s="56"/>
      <c r="E16" s="56"/>
      <c r="F16" s="57"/>
      <c r="G16" s="58"/>
      <c r="H16" s="58"/>
      <c r="I16" s="58"/>
      <c r="J16" s="57"/>
      <c r="K16" s="58"/>
      <c r="L16" s="59"/>
      <c r="M16" s="59"/>
      <c r="N16" s="59"/>
      <c r="O16" s="59"/>
      <c r="P16" s="60">
        <f>IF(H16=Sheet1!$C$7,0,IF(H16="",0,RESUMEN!$F$12))</f>
        <v>0</v>
      </c>
      <c r="Q16" s="60">
        <f>SUM(COUNTIF(L16,Sheet1!$I$3),COUNTIF(L16,Sheet1!$I$4))*RESUMEN!F$13+SUM(COUNTIF(M16,Sheet1!$I$3),COUNTIF(M16,Sheet1!$I$4))*RESUMEN!F$13+SUM(COUNTIF(N16,Sheet1!$I$3),COUNTIF(N16,Sheet1!$I$4))*RESUMEN!F$13</f>
        <v>0</v>
      </c>
      <c r="R16" s="60">
        <f>SUM(COUNTIF(O16,Sheet1!$I$3),COUNTIF(O16,Sheet1!$I$4))*RESUMEN!F$14</f>
        <v>0</v>
      </c>
      <c r="S16" s="60">
        <f>SUMIF(Sheet1!$E$2:$E$8,#REF!,Sheet1!$F$2:$F$8)+SUMIF(Sheet1!$E$2:$E$8,#REF!,Sheet1!$G$2:$G$8)+SUMIF(Sheet1!$E$2:$E$8,I16,Sheet1!$F$2:$F$8)+SUMIF(Sheet1!$E$2:$E$8,I16,Sheet1!$G$2:$G$8)</f>
        <v>0</v>
      </c>
      <c r="T16" s="60">
        <f t="shared" si="2"/>
        <v>0</v>
      </c>
      <c r="U16" s="30"/>
      <c r="V16" s="30"/>
    </row>
    <row r="17" ht="21.75" customHeight="1">
      <c r="A17" s="30" t="str">
        <f t="shared" si="1"/>
        <v/>
      </c>
      <c r="B17" s="30"/>
      <c r="C17" s="55">
        <v>5.0</v>
      </c>
      <c r="D17" s="56"/>
      <c r="E17" s="56"/>
      <c r="F17" s="57"/>
      <c r="G17" s="58"/>
      <c r="H17" s="58"/>
      <c r="I17" s="58"/>
      <c r="J17" s="57"/>
      <c r="K17" s="58"/>
      <c r="L17" s="59"/>
      <c r="M17" s="59"/>
      <c r="N17" s="59"/>
      <c r="O17" s="59"/>
      <c r="P17" s="60">
        <f>IF(H17=Sheet1!$C$7,0,IF(H17="",0,RESUMEN!$F$12))</f>
        <v>0</v>
      </c>
      <c r="Q17" s="60">
        <f>SUM(COUNTIF(L17,Sheet1!$I$3),COUNTIF(L17,Sheet1!$I$4))*RESUMEN!F$13+SUM(COUNTIF(M17,Sheet1!$I$3),COUNTIF(M17,Sheet1!$I$4))*RESUMEN!F$13+SUM(COUNTIF(N17,Sheet1!$I$3),COUNTIF(N17,Sheet1!$I$4))*RESUMEN!F$13</f>
        <v>0</v>
      </c>
      <c r="R17" s="60">
        <f>SUM(COUNTIF(O17,Sheet1!$I$3),COUNTIF(O17,Sheet1!$I$4))*RESUMEN!F$14</f>
        <v>0</v>
      </c>
      <c r="S17" s="60">
        <f>SUMIF(Sheet1!$E$2:$E$8,#REF!,Sheet1!$F$2:$F$8)+SUMIF(Sheet1!$E$2:$E$8,#REF!,Sheet1!$G$2:$G$8)+SUMIF(Sheet1!$E$2:$E$8,I17,Sheet1!$F$2:$F$8)+SUMIF(Sheet1!$E$2:$E$8,I17,Sheet1!$G$2:$G$8)</f>
        <v>0</v>
      </c>
      <c r="T17" s="60">
        <f t="shared" si="2"/>
        <v>0</v>
      </c>
      <c r="U17" s="30"/>
      <c r="V17" s="30"/>
    </row>
    <row r="18" ht="21.75" customHeight="1">
      <c r="A18" s="30" t="str">
        <f t="shared" si="1"/>
        <v/>
      </c>
      <c r="B18" s="30"/>
      <c r="C18" s="55">
        <v>6.0</v>
      </c>
      <c r="D18" s="56"/>
      <c r="E18" s="56"/>
      <c r="F18" s="57"/>
      <c r="G18" s="58"/>
      <c r="H18" s="58"/>
      <c r="I18" s="58"/>
      <c r="J18" s="57"/>
      <c r="K18" s="58"/>
      <c r="L18" s="59"/>
      <c r="M18" s="59"/>
      <c r="N18" s="59"/>
      <c r="O18" s="59"/>
      <c r="P18" s="60">
        <f>IF(H18=Sheet1!$C$7,0,IF(H18="",0,RESUMEN!$F$12))</f>
        <v>0</v>
      </c>
      <c r="Q18" s="60">
        <f>SUM(COUNTIF(L18,Sheet1!$I$3),COUNTIF(L18,Sheet1!$I$4))*RESUMEN!F$13+SUM(COUNTIF(M18,Sheet1!$I$3),COUNTIF(M18,Sheet1!$I$4))*RESUMEN!F$13+SUM(COUNTIF(N18,Sheet1!$I$3),COUNTIF(N18,Sheet1!$I$4))*RESUMEN!F$13</f>
        <v>0</v>
      </c>
      <c r="R18" s="60">
        <f>SUM(COUNTIF(O18,Sheet1!$I$3),COUNTIF(O18,Sheet1!$I$4))*RESUMEN!F$14</f>
        <v>0</v>
      </c>
      <c r="S18" s="60">
        <f>SUMIF(Sheet1!$E$2:$E$8,#REF!,Sheet1!$F$2:$F$8)+SUMIF(Sheet1!$E$2:$E$8,#REF!,Sheet1!$G$2:$G$8)+SUMIF(Sheet1!$E$2:$E$8,I18,Sheet1!$F$2:$F$8)+SUMIF(Sheet1!$E$2:$E$8,I18,Sheet1!$G$2:$G$8)</f>
        <v>0</v>
      </c>
      <c r="T18" s="60">
        <f t="shared" si="2"/>
        <v>0</v>
      </c>
      <c r="U18" s="30"/>
      <c r="V18" s="30"/>
    </row>
    <row r="19" ht="21.75" customHeight="1">
      <c r="A19" s="30" t="str">
        <f t="shared" si="1"/>
        <v/>
      </c>
      <c r="B19" s="30"/>
      <c r="C19" s="55">
        <v>7.0</v>
      </c>
      <c r="D19" s="56"/>
      <c r="E19" s="56"/>
      <c r="F19" s="57"/>
      <c r="G19" s="58"/>
      <c r="H19" s="58"/>
      <c r="I19" s="58"/>
      <c r="J19" s="57"/>
      <c r="K19" s="58"/>
      <c r="L19" s="59"/>
      <c r="M19" s="59"/>
      <c r="N19" s="59"/>
      <c r="O19" s="59"/>
      <c r="P19" s="60">
        <f>IF(H19=Sheet1!$C$7,0,IF(H19="",0,RESUMEN!$F$12))</f>
        <v>0</v>
      </c>
      <c r="Q19" s="60">
        <f>SUM(COUNTIF(L19,Sheet1!$I$3),COUNTIF(L19,Sheet1!$I$4))*RESUMEN!F$13+SUM(COUNTIF(M19,Sheet1!$I$3),COUNTIF(M19,Sheet1!$I$4))*RESUMEN!F$13+SUM(COUNTIF(N19,Sheet1!$I$3),COUNTIF(N19,Sheet1!$I$4))*RESUMEN!F$13</f>
        <v>0</v>
      </c>
      <c r="R19" s="60">
        <f>SUM(COUNTIF(O19,Sheet1!$I$3),COUNTIF(O19,Sheet1!$I$4))*RESUMEN!F$14</f>
        <v>0</v>
      </c>
      <c r="S19" s="60">
        <f>SUMIF(Sheet1!$E$2:$E$8,#REF!,Sheet1!$F$2:$F$8)+SUMIF(Sheet1!$E$2:$E$8,#REF!,Sheet1!$G$2:$G$8)+SUMIF(Sheet1!$E$2:$E$8,I19,Sheet1!$F$2:$F$8)+SUMIF(Sheet1!$E$2:$E$8,I19,Sheet1!$G$2:$G$8)</f>
        <v>0</v>
      </c>
      <c r="T19" s="60">
        <f t="shared" si="2"/>
        <v>0</v>
      </c>
      <c r="U19" s="30"/>
      <c r="V19" s="30"/>
    </row>
    <row r="20" ht="21.75" customHeight="1">
      <c r="A20" s="30" t="str">
        <f t="shared" si="1"/>
        <v/>
      </c>
      <c r="B20" s="30"/>
      <c r="C20" s="55">
        <v>8.0</v>
      </c>
      <c r="D20" s="56"/>
      <c r="E20" s="56"/>
      <c r="F20" s="57"/>
      <c r="G20" s="58"/>
      <c r="H20" s="58"/>
      <c r="I20" s="58"/>
      <c r="J20" s="57"/>
      <c r="K20" s="58"/>
      <c r="L20" s="59"/>
      <c r="M20" s="59"/>
      <c r="N20" s="59"/>
      <c r="O20" s="59"/>
      <c r="P20" s="60">
        <f>IF(H20=Sheet1!$C$7,0,IF(H20="",0,RESUMEN!$F$12))</f>
        <v>0</v>
      </c>
      <c r="Q20" s="60">
        <f>SUM(COUNTIF(L20,Sheet1!$I$3),COUNTIF(L20,Sheet1!$I$4))*RESUMEN!F$13+SUM(COUNTIF(M20,Sheet1!$I$3),COUNTIF(M20,Sheet1!$I$4))*RESUMEN!F$13+SUM(COUNTIF(N20,Sheet1!$I$3),COUNTIF(N20,Sheet1!$I$4))*RESUMEN!F$13</f>
        <v>0</v>
      </c>
      <c r="R20" s="60">
        <f>SUM(COUNTIF(O20,Sheet1!$I$3),COUNTIF(O20,Sheet1!$I$4))*RESUMEN!F$14</f>
        <v>0</v>
      </c>
      <c r="S20" s="60">
        <f>SUMIF(Sheet1!$E$2:$E$8,#REF!,Sheet1!$F$2:$F$8)+SUMIF(Sheet1!$E$2:$E$8,#REF!,Sheet1!$G$2:$G$8)+SUMIF(Sheet1!$E$2:$E$8,I20,Sheet1!$F$2:$F$8)+SUMIF(Sheet1!$E$2:$E$8,I20,Sheet1!$G$2:$G$8)</f>
        <v>0</v>
      </c>
      <c r="T20" s="60">
        <f t="shared" si="2"/>
        <v>0</v>
      </c>
      <c r="U20" s="30"/>
      <c r="V20" s="30"/>
    </row>
    <row r="21" ht="21.75" customHeight="1">
      <c r="A21" s="30" t="str">
        <f t="shared" si="1"/>
        <v/>
      </c>
      <c r="B21" s="30"/>
      <c r="C21" s="55">
        <v>9.0</v>
      </c>
      <c r="D21" s="56"/>
      <c r="E21" s="56"/>
      <c r="F21" s="57"/>
      <c r="G21" s="58"/>
      <c r="H21" s="58"/>
      <c r="I21" s="58"/>
      <c r="J21" s="57"/>
      <c r="K21" s="58"/>
      <c r="L21" s="59"/>
      <c r="M21" s="59"/>
      <c r="N21" s="59"/>
      <c r="O21" s="59"/>
      <c r="P21" s="60">
        <f>IF(H21=Sheet1!$C$7,0,IF(H21="",0,RESUMEN!$F$12))</f>
        <v>0</v>
      </c>
      <c r="Q21" s="60">
        <f>SUM(COUNTIF(L21,Sheet1!$I$3),COUNTIF(L21,Sheet1!$I$4))*RESUMEN!F$13+SUM(COUNTIF(M21,Sheet1!$I$3),COUNTIF(M21,Sheet1!$I$4))*RESUMEN!F$13+SUM(COUNTIF(N21,Sheet1!$I$3),COUNTIF(N21,Sheet1!$I$4))*RESUMEN!F$13</f>
        <v>0</v>
      </c>
      <c r="R21" s="60">
        <f>SUM(COUNTIF(O21,Sheet1!$I$3),COUNTIF(O21,Sheet1!$I$4))*RESUMEN!F$14</f>
        <v>0</v>
      </c>
      <c r="S21" s="60">
        <f>SUMIF(Sheet1!$E$2:$E$8,#REF!,Sheet1!$F$2:$F$8)+SUMIF(Sheet1!$E$2:$E$8,#REF!,Sheet1!$G$2:$G$8)+SUMIF(Sheet1!$E$2:$E$8,I21,Sheet1!$F$2:$F$8)+SUMIF(Sheet1!$E$2:$E$8,I21,Sheet1!$G$2:$G$8)</f>
        <v>0</v>
      </c>
      <c r="T21" s="60">
        <f t="shared" si="2"/>
        <v>0</v>
      </c>
      <c r="U21" s="30"/>
      <c r="V21" s="30"/>
    </row>
    <row r="22" ht="21.75" customHeight="1">
      <c r="A22" s="30" t="str">
        <f t="shared" si="1"/>
        <v/>
      </c>
      <c r="B22" s="30"/>
      <c r="C22" s="55">
        <v>10.0</v>
      </c>
      <c r="D22" s="56"/>
      <c r="E22" s="56"/>
      <c r="F22" s="57"/>
      <c r="G22" s="58"/>
      <c r="H22" s="58"/>
      <c r="I22" s="58"/>
      <c r="J22" s="57"/>
      <c r="K22" s="58"/>
      <c r="L22" s="59"/>
      <c r="M22" s="59"/>
      <c r="N22" s="59"/>
      <c r="O22" s="59"/>
      <c r="P22" s="60">
        <f>IF(H22=Sheet1!$C$7,0,IF(H22="",0,RESUMEN!$F$12))</f>
        <v>0</v>
      </c>
      <c r="Q22" s="60">
        <f>SUM(COUNTIF(L22,Sheet1!$I$3),COUNTIF(L22,Sheet1!$I$4))*RESUMEN!F$13+SUM(COUNTIF(M22,Sheet1!$I$3),COUNTIF(M22,Sheet1!$I$4))*RESUMEN!F$13+SUM(COUNTIF(N22,Sheet1!$I$3),COUNTIF(N22,Sheet1!$I$4))*RESUMEN!F$13</f>
        <v>0</v>
      </c>
      <c r="R22" s="60">
        <f>SUM(COUNTIF(O22,Sheet1!$I$3),COUNTIF(O22,Sheet1!$I$4))*RESUMEN!F$14</f>
        <v>0</v>
      </c>
      <c r="S22" s="60">
        <f>SUMIF(Sheet1!$E$2:$E$8,#REF!,Sheet1!$F$2:$F$8)+SUMIF(Sheet1!$E$2:$E$8,#REF!,Sheet1!$G$2:$G$8)+SUMIF(Sheet1!$E$2:$E$8,I22,Sheet1!$F$2:$F$8)+SUMIF(Sheet1!$E$2:$E$8,I22,Sheet1!$G$2:$G$8)</f>
        <v>0</v>
      </c>
      <c r="T22" s="60">
        <f t="shared" si="2"/>
        <v>0</v>
      </c>
      <c r="U22" s="30"/>
      <c r="V22" s="30"/>
    </row>
    <row r="23" ht="21.75" customHeight="1">
      <c r="A23" s="30" t="str">
        <f t="shared" si="1"/>
        <v/>
      </c>
      <c r="B23" s="30"/>
      <c r="C23" s="55">
        <v>11.0</v>
      </c>
      <c r="D23" s="56"/>
      <c r="E23" s="56"/>
      <c r="F23" s="57"/>
      <c r="G23" s="58"/>
      <c r="H23" s="58"/>
      <c r="I23" s="58"/>
      <c r="J23" s="57"/>
      <c r="K23" s="58"/>
      <c r="L23" s="59"/>
      <c r="M23" s="59"/>
      <c r="N23" s="59"/>
      <c r="O23" s="59"/>
      <c r="P23" s="60">
        <f>IF(H23=Sheet1!$C$7,0,IF(H23="",0,RESUMEN!$F$12))</f>
        <v>0</v>
      </c>
      <c r="Q23" s="60">
        <f>SUM(COUNTIF(L23,Sheet1!$I$3),COUNTIF(L23,Sheet1!$I$4))*RESUMEN!F$13+SUM(COUNTIF(M23,Sheet1!$I$3),COUNTIF(M23,Sheet1!$I$4))*RESUMEN!F$13+SUM(COUNTIF(N23,Sheet1!$I$3),COUNTIF(N23,Sheet1!$I$4))*RESUMEN!F$13</f>
        <v>0</v>
      </c>
      <c r="R23" s="60">
        <f>SUM(COUNTIF(O23,Sheet1!$I$3),COUNTIF(O23,Sheet1!$I$4))*RESUMEN!F$14</f>
        <v>0</v>
      </c>
      <c r="S23" s="60">
        <f>SUMIF(Sheet1!$E$2:$E$8,#REF!,Sheet1!$F$2:$F$8)+SUMIF(Sheet1!$E$2:$E$8,#REF!,Sheet1!$G$2:$G$8)+SUMIF(Sheet1!$E$2:$E$8,I23,Sheet1!$F$2:$F$8)+SUMIF(Sheet1!$E$2:$E$8,I23,Sheet1!$G$2:$G$8)</f>
        <v>0</v>
      </c>
      <c r="T23" s="60">
        <f t="shared" si="2"/>
        <v>0</v>
      </c>
      <c r="U23" s="30"/>
      <c r="V23" s="30"/>
    </row>
    <row r="24" ht="21.75" customHeight="1">
      <c r="A24" s="30" t="str">
        <f t="shared" si="1"/>
        <v/>
      </c>
      <c r="B24" s="30"/>
      <c r="C24" s="55">
        <v>12.0</v>
      </c>
      <c r="D24" s="56"/>
      <c r="E24" s="56"/>
      <c r="F24" s="57"/>
      <c r="G24" s="58"/>
      <c r="H24" s="58"/>
      <c r="I24" s="58"/>
      <c r="J24" s="57"/>
      <c r="K24" s="58"/>
      <c r="L24" s="59"/>
      <c r="M24" s="59"/>
      <c r="N24" s="59"/>
      <c r="O24" s="59"/>
      <c r="P24" s="60">
        <f>IF(H24=Sheet1!$C$7,0,IF(H24="",0,RESUMEN!$F$12))</f>
        <v>0</v>
      </c>
      <c r="Q24" s="60">
        <f>SUM(COUNTIF(L24,Sheet1!$I$3),COUNTIF(L24,Sheet1!$I$4))*RESUMEN!F$13+SUM(COUNTIF(M24,Sheet1!$I$3),COUNTIF(M24,Sheet1!$I$4))*RESUMEN!F$13+SUM(COUNTIF(N24,Sheet1!$I$3),COUNTIF(N24,Sheet1!$I$4))*RESUMEN!F$13</f>
        <v>0</v>
      </c>
      <c r="R24" s="60">
        <f>SUM(COUNTIF(O24,Sheet1!$I$3),COUNTIF(O24,Sheet1!$I$4))*RESUMEN!F$14</f>
        <v>0</v>
      </c>
      <c r="S24" s="60">
        <f>SUMIF(Sheet1!$E$2:$E$8,#REF!,Sheet1!$F$2:$F$8)+SUMIF(Sheet1!$E$2:$E$8,#REF!,Sheet1!$G$2:$G$8)+SUMIF(Sheet1!$E$2:$E$8,I24,Sheet1!$F$2:$F$8)+SUMIF(Sheet1!$E$2:$E$8,I24,Sheet1!$G$2:$G$8)</f>
        <v>0</v>
      </c>
      <c r="T24" s="60">
        <f t="shared" si="2"/>
        <v>0</v>
      </c>
      <c r="U24" s="30"/>
      <c r="V24" s="30"/>
    </row>
    <row r="25" ht="21.75" customHeight="1">
      <c r="A25" s="30" t="str">
        <f t="shared" si="1"/>
        <v/>
      </c>
      <c r="B25" s="30"/>
      <c r="C25" s="55">
        <v>13.0</v>
      </c>
      <c r="D25" s="56"/>
      <c r="E25" s="56"/>
      <c r="F25" s="57"/>
      <c r="G25" s="58"/>
      <c r="H25" s="58"/>
      <c r="I25" s="58"/>
      <c r="J25" s="57"/>
      <c r="K25" s="58"/>
      <c r="L25" s="59"/>
      <c r="M25" s="59"/>
      <c r="N25" s="59"/>
      <c r="O25" s="59"/>
      <c r="P25" s="60">
        <f>IF(H25=Sheet1!$C$7,0,IF(H25="",0,RESUMEN!$F$12))</f>
        <v>0</v>
      </c>
      <c r="Q25" s="60">
        <f>SUM(COUNTIF(L25,Sheet1!$I$3),COUNTIF(L25,Sheet1!$I$4))*RESUMEN!F$13+SUM(COUNTIF(M25,Sheet1!$I$3),COUNTIF(M25,Sheet1!$I$4))*RESUMEN!F$13+SUM(COUNTIF(N25,Sheet1!$I$3),COUNTIF(N25,Sheet1!$I$4))*RESUMEN!F$13</f>
        <v>0</v>
      </c>
      <c r="R25" s="60">
        <f>SUM(COUNTIF(O25,Sheet1!$I$3),COUNTIF(O25,Sheet1!$I$4))*RESUMEN!F$14</f>
        <v>0</v>
      </c>
      <c r="S25" s="60">
        <f>SUMIF(Sheet1!$E$2:$E$8,#REF!,Sheet1!$F$2:$F$8)+SUMIF(Sheet1!$E$2:$E$8,#REF!,Sheet1!$G$2:$G$8)+SUMIF(Sheet1!$E$2:$E$8,I25,Sheet1!$F$2:$F$8)+SUMIF(Sheet1!$E$2:$E$8,I25,Sheet1!$G$2:$G$8)</f>
        <v>0</v>
      </c>
      <c r="T25" s="60">
        <f t="shared" si="2"/>
        <v>0</v>
      </c>
      <c r="U25" s="30"/>
      <c r="V25" s="30"/>
    </row>
    <row r="26" ht="21.75" customHeight="1">
      <c r="A26" s="30" t="str">
        <f t="shared" si="1"/>
        <v/>
      </c>
      <c r="B26" s="30"/>
      <c r="C26" s="55">
        <v>14.0</v>
      </c>
      <c r="D26" s="56"/>
      <c r="E26" s="56"/>
      <c r="F26" s="57"/>
      <c r="G26" s="58"/>
      <c r="H26" s="58"/>
      <c r="I26" s="58"/>
      <c r="J26" s="57"/>
      <c r="K26" s="58"/>
      <c r="L26" s="59"/>
      <c r="M26" s="59"/>
      <c r="N26" s="59"/>
      <c r="O26" s="59"/>
      <c r="P26" s="60">
        <f>IF(H26=Sheet1!$C$7,0,IF(H26="",0,RESUMEN!$F$12))</f>
        <v>0</v>
      </c>
      <c r="Q26" s="60">
        <f>SUM(COUNTIF(L26,Sheet1!$I$3),COUNTIF(L26,Sheet1!$I$4))*RESUMEN!F$13+SUM(COUNTIF(M26,Sheet1!$I$3),COUNTIF(M26,Sheet1!$I$4))*RESUMEN!F$13+SUM(COUNTIF(N26,Sheet1!$I$3),COUNTIF(N26,Sheet1!$I$4))*RESUMEN!F$13</f>
        <v>0</v>
      </c>
      <c r="R26" s="60">
        <f>SUM(COUNTIF(O26,Sheet1!$I$3),COUNTIF(O26,Sheet1!$I$4))*RESUMEN!F$14</f>
        <v>0</v>
      </c>
      <c r="S26" s="60">
        <f>SUMIF(Sheet1!$E$2:$E$8,#REF!,Sheet1!$F$2:$F$8)+SUMIF(Sheet1!$E$2:$E$8,#REF!,Sheet1!$G$2:$G$8)+SUMIF(Sheet1!$E$2:$E$8,I26,Sheet1!$F$2:$F$8)+SUMIF(Sheet1!$E$2:$E$8,I26,Sheet1!$G$2:$G$8)</f>
        <v>0</v>
      </c>
      <c r="T26" s="60">
        <f t="shared" si="2"/>
        <v>0</v>
      </c>
      <c r="U26" s="30"/>
      <c r="V26" s="30"/>
    </row>
    <row r="27" ht="21.75" customHeight="1">
      <c r="A27" s="30" t="str">
        <f t="shared" si="1"/>
        <v/>
      </c>
      <c r="B27" s="30"/>
      <c r="C27" s="55">
        <v>15.0</v>
      </c>
      <c r="D27" s="56"/>
      <c r="E27" s="56"/>
      <c r="F27" s="57"/>
      <c r="G27" s="58"/>
      <c r="H27" s="58"/>
      <c r="I27" s="58"/>
      <c r="J27" s="57"/>
      <c r="K27" s="58"/>
      <c r="L27" s="59"/>
      <c r="M27" s="59"/>
      <c r="N27" s="59"/>
      <c r="O27" s="59"/>
      <c r="P27" s="60">
        <f>IF(H27=Sheet1!$C$7,0,IF(H27="",0,RESUMEN!$F$12))</f>
        <v>0</v>
      </c>
      <c r="Q27" s="60">
        <f>SUM(COUNTIF(L27,Sheet1!$I$3),COUNTIF(L27,Sheet1!$I$4))*RESUMEN!F$13+SUM(COUNTIF(M27,Sheet1!$I$3),COUNTIF(M27,Sheet1!$I$4))*RESUMEN!F$13+SUM(COUNTIF(N27,Sheet1!$I$3),COUNTIF(N27,Sheet1!$I$4))*RESUMEN!F$13</f>
        <v>0</v>
      </c>
      <c r="R27" s="60">
        <f>SUM(COUNTIF(O27,Sheet1!$I$3),COUNTIF(O27,Sheet1!$I$4))*RESUMEN!F$14</f>
        <v>0</v>
      </c>
      <c r="S27" s="60">
        <f>SUMIF(Sheet1!$E$2:$E$8,#REF!,Sheet1!$F$2:$F$8)+SUMIF(Sheet1!$E$2:$E$8,#REF!,Sheet1!$G$2:$G$8)+SUMIF(Sheet1!$E$2:$E$8,I27,Sheet1!$F$2:$F$8)+SUMIF(Sheet1!$E$2:$E$8,I27,Sheet1!$G$2:$G$8)</f>
        <v>0</v>
      </c>
      <c r="T27" s="60">
        <f t="shared" si="2"/>
        <v>0</v>
      </c>
      <c r="U27" s="30"/>
      <c r="V27" s="30"/>
    </row>
    <row r="28" ht="21.75" customHeight="1">
      <c r="A28" s="30" t="str">
        <f t="shared" si="1"/>
        <v/>
      </c>
      <c r="B28" s="30"/>
      <c r="C28" s="55">
        <v>16.0</v>
      </c>
      <c r="D28" s="56"/>
      <c r="E28" s="56"/>
      <c r="F28" s="57"/>
      <c r="G28" s="58"/>
      <c r="H28" s="58"/>
      <c r="I28" s="58"/>
      <c r="J28" s="57"/>
      <c r="K28" s="58"/>
      <c r="L28" s="59"/>
      <c r="M28" s="59"/>
      <c r="N28" s="59"/>
      <c r="O28" s="59"/>
      <c r="P28" s="60">
        <f>IF(H28=Sheet1!$C$7,0,IF(H28="",0,RESUMEN!$F$12))</f>
        <v>0</v>
      </c>
      <c r="Q28" s="60">
        <f>SUM(COUNTIF(L28,Sheet1!$I$3),COUNTIF(L28,Sheet1!$I$4))*RESUMEN!F$13+SUM(COUNTIF(M28,Sheet1!$I$3),COUNTIF(M28,Sheet1!$I$4))*RESUMEN!F$13+SUM(COUNTIF(N28,Sheet1!$I$3),COUNTIF(N28,Sheet1!$I$4))*RESUMEN!F$13</f>
        <v>0</v>
      </c>
      <c r="R28" s="60">
        <f>SUM(COUNTIF(O28,Sheet1!$I$3),COUNTIF(O28,Sheet1!$I$4))*RESUMEN!F$14</f>
        <v>0</v>
      </c>
      <c r="S28" s="60">
        <f>SUMIF(Sheet1!$E$2:$E$8,#REF!,Sheet1!$F$2:$F$8)+SUMIF(Sheet1!$E$2:$E$8,#REF!,Sheet1!$G$2:$G$8)+SUMIF(Sheet1!$E$2:$E$8,I28,Sheet1!$F$2:$F$8)+SUMIF(Sheet1!$E$2:$E$8,I28,Sheet1!$G$2:$G$8)</f>
        <v>0</v>
      </c>
      <c r="T28" s="60">
        <f t="shared" si="2"/>
        <v>0</v>
      </c>
      <c r="U28" s="30"/>
      <c r="V28" s="30"/>
    </row>
    <row r="29" ht="21.75" customHeight="1">
      <c r="A29" s="30" t="str">
        <f t="shared" si="1"/>
        <v/>
      </c>
      <c r="B29" s="30"/>
      <c r="C29" s="55">
        <v>17.0</v>
      </c>
      <c r="D29" s="56"/>
      <c r="E29" s="56"/>
      <c r="F29" s="57"/>
      <c r="G29" s="58"/>
      <c r="H29" s="58"/>
      <c r="I29" s="58"/>
      <c r="J29" s="57"/>
      <c r="K29" s="58"/>
      <c r="L29" s="59"/>
      <c r="M29" s="59"/>
      <c r="N29" s="59"/>
      <c r="O29" s="59"/>
      <c r="P29" s="60">
        <f>IF(H29=Sheet1!$C$7,0,IF(H29="",0,RESUMEN!$F$12))</f>
        <v>0</v>
      </c>
      <c r="Q29" s="60">
        <f>SUM(COUNTIF(L29,Sheet1!$I$3),COUNTIF(L29,Sheet1!$I$4))*RESUMEN!F$13+SUM(COUNTIF(M29,Sheet1!$I$3),COUNTIF(M29,Sheet1!$I$4))*RESUMEN!F$13+SUM(COUNTIF(N29,Sheet1!$I$3),COUNTIF(N29,Sheet1!$I$4))*RESUMEN!F$13</f>
        <v>0</v>
      </c>
      <c r="R29" s="60">
        <f>SUM(COUNTIF(O29,Sheet1!$I$3),COUNTIF(O29,Sheet1!$I$4))*RESUMEN!F$14</f>
        <v>0</v>
      </c>
      <c r="S29" s="60">
        <f>SUMIF(Sheet1!$E$2:$E$8,#REF!,Sheet1!$F$2:$F$8)+SUMIF(Sheet1!$E$2:$E$8,#REF!,Sheet1!$G$2:$G$8)+SUMIF(Sheet1!$E$2:$E$8,I29,Sheet1!$F$2:$F$8)+SUMIF(Sheet1!$E$2:$E$8,I29,Sheet1!$G$2:$G$8)</f>
        <v>0</v>
      </c>
      <c r="T29" s="60">
        <f t="shared" si="2"/>
        <v>0</v>
      </c>
      <c r="U29" s="30"/>
      <c r="V29" s="30"/>
    </row>
    <row r="30" ht="21.75" customHeight="1">
      <c r="A30" s="30" t="str">
        <f t="shared" si="1"/>
        <v/>
      </c>
      <c r="B30" s="30"/>
      <c r="C30" s="55">
        <v>18.0</v>
      </c>
      <c r="D30" s="56"/>
      <c r="E30" s="56"/>
      <c r="F30" s="57"/>
      <c r="G30" s="58"/>
      <c r="H30" s="58"/>
      <c r="I30" s="58"/>
      <c r="J30" s="57"/>
      <c r="K30" s="58"/>
      <c r="L30" s="59"/>
      <c r="M30" s="59"/>
      <c r="N30" s="59"/>
      <c r="O30" s="59"/>
      <c r="P30" s="60">
        <f>IF(H30=Sheet1!$C$7,0,IF(H30="",0,RESUMEN!$F$12))</f>
        <v>0</v>
      </c>
      <c r="Q30" s="60">
        <f>SUM(COUNTIF(L30,Sheet1!$I$3),COUNTIF(L30,Sheet1!$I$4))*RESUMEN!F$13+SUM(COUNTIF(M30,Sheet1!$I$3),COUNTIF(M30,Sheet1!$I$4))*RESUMEN!F$13+SUM(COUNTIF(N30,Sheet1!$I$3),COUNTIF(N30,Sheet1!$I$4))*RESUMEN!F$13</f>
        <v>0</v>
      </c>
      <c r="R30" s="60">
        <f>SUM(COUNTIF(O30,Sheet1!$I$3),COUNTIF(O30,Sheet1!$I$4))*RESUMEN!F$14</f>
        <v>0</v>
      </c>
      <c r="S30" s="60">
        <f>SUMIF(Sheet1!$E$2:$E$8,#REF!,Sheet1!$F$2:$F$8)+SUMIF(Sheet1!$E$2:$E$8,#REF!,Sheet1!$G$2:$G$8)+SUMIF(Sheet1!$E$2:$E$8,I30,Sheet1!$F$2:$F$8)+SUMIF(Sheet1!$E$2:$E$8,I30,Sheet1!$G$2:$G$8)</f>
        <v>0</v>
      </c>
      <c r="T30" s="60">
        <f t="shared" si="2"/>
        <v>0</v>
      </c>
      <c r="U30" s="30"/>
      <c r="V30" s="30"/>
    </row>
    <row r="31" ht="21.75" customHeight="1">
      <c r="A31" s="30" t="str">
        <f t="shared" si="1"/>
        <v/>
      </c>
      <c r="B31" s="30"/>
      <c r="C31" s="55">
        <v>19.0</v>
      </c>
      <c r="D31" s="56"/>
      <c r="E31" s="56"/>
      <c r="F31" s="57"/>
      <c r="G31" s="58"/>
      <c r="H31" s="58"/>
      <c r="I31" s="58"/>
      <c r="J31" s="57"/>
      <c r="K31" s="58"/>
      <c r="L31" s="59"/>
      <c r="M31" s="59"/>
      <c r="N31" s="59"/>
      <c r="O31" s="59"/>
      <c r="P31" s="60">
        <f>IF(H31=Sheet1!$C$7,0,IF(H31="",0,RESUMEN!$F$12))</f>
        <v>0</v>
      </c>
      <c r="Q31" s="60">
        <f>SUM(COUNTIF(L31,Sheet1!$I$3),COUNTIF(L31,Sheet1!$I$4))*RESUMEN!F$13+SUM(COUNTIF(M31,Sheet1!$I$3),COUNTIF(M31,Sheet1!$I$4))*RESUMEN!F$13+SUM(COUNTIF(N31,Sheet1!$I$3),COUNTIF(N31,Sheet1!$I$4))*RESUMEN!F$13</f>
        <v>0</v>
      </c>
      <c r="R31" s="60">
        <f>SUM(COUNTIF(O31,Sheet1!$I$3),COUNTIF(O31,Sheet1!$I$4))*RESUMEN!F$14</f>
        <v>0</v>
      </c>
      <c r="S31" s="60">
        <f>SUMIF(Sheet1!$E$2:$E$8,#REF!,Sheet1!$F$2:$F$8)+SUMIF(Sheet1!$E$2:$E$8,#REF!,Sheet1!$G$2:$G$8)+SUMIF(Sheet1!$E$2:$E$8,I31,Sheet1!$F$2:$F$8)+SUMIF(Sheet1!$E$2:$E$8,I31,Sheet1!$G$2:$G$8)</f>
        <v>0</v>
      </c>
      <c r="T31" s="60">
        <f t="shared" si="2"/>
        <v>0</v>
      </c>
      <c r="U31" s="30"/>
      <c r="V31" s="30"/>
    </row>
    <row r="32" ht="21.75" customHeight="1">
      <c r="A32" s="30" t="str">
        <f t="shared" si="1"/>
        <v/>
      </c>
      <c r="B32" s="30"/>
      <c r="C32" s="55">
        <v>20.0</v>
      </c>
      <c r="D32" s="56"/>
      <c r="E32" s="56"/>
      <c r="F32" s="57"/>
      <c r="G32" s="58"/>
      <c r="H32" s="58"/>
      <c r="I32" s="58"/>
      <c r="J32" s="57"/>
      <c r="K32" s="58"/>
      <c r="L32" s="59"/>
      <c r="M32" s="59"/>
      <c r="N32" s="59"/>
      <c r="O32" s="59"/>
      <c r="P32" s="60">
        <f>IF(H32=Sheet1!$C$7,0,IF(H32="",0,RESUMEN!$F$12))</f>
        <v>0</v>
      </c>
      <c r="Q32" s="60">
        <f>SUM(COUNTIF(L32,Sheet1!$I$3),COUNTIF(L32,Sheet1!$I$4))*RESUMEN!F$13+SUM(COUNTIF(M32,Sheet1!$I$3),COUNTIF(M32,Sheet1!$I$4))*RESUMEN!F$13+SUM(COUNTIF(N32,Sheet1!$I$3),COUNTIF(N32,Sheet1!$I$4))*RESUMEN!F$13</f>
        <v>0</v>
      </c>
      <c r="R32" s="60">
        <f>SUM(COUNTIF(O32,Sheet1!$I$3),COUNTIF(O32,Sheet1!$I$4))*RESUMEN!F$14</f>
        <v>0</v>
      </c>
      <c r="S32" s="60">
        <f>SUMIF(Sheet1!$E$2:$E$8,#REF!,Sheet1!$F$2:$F$8)+SUMIF(Sheet1!$E$2:$E$8,#REF!,Sheet1!$G$2:$G$8)+SUMIF(Sheet1!$E$2:$E$8,I32,Sheet1!$F$2:$F$8)+SUMIF(Sheet1!$E$2:$E$8,I32,Sheet1!$G$2:$G$8)</f>
        <v>0</v>
      </c>
      <c r="T32" s="60">
        <f t="shared" si="2"/>
        <v>0</v>
      </c>
      <c r="U32" s="30"/>
      <c r="V32" s="30"/>
    </row>
    <row r="33" ht="21.75" customHeight="1">
      <c r="A33" s="30" t="str">
        <f t="shared" si="1"/>
        <v/>
      </c>
      <c r="B33" s="30"/>
      <c r="C33" s="55">
        <v>21.0</v>
      </c>
      <c r="D33" s="56"/>
      <c r="E33" s="56"/>
      <c r="F33" s="57"/>
      <c r="G33" s="58"/>
      <c r="H33" s="58"/>
      <c r="I33" s="58"/>
      <c r="J33" s="57"/>
      <c r="K33" s="58"/>
      <c r="L33" s="59"/>
      <c r="M33" s="59"/>
      <c r="N33" s="59"/>
      <c r="O33" s="59"/>
      <c r="P33" s="60">
        <f>IF(H33=Sheet1!$C$7,0,IF(H33="",0,RESUMEN!$F$12))</f>
        <v>0</v>
      </c>
      <c r="Q33" s="60">
        <f>SUM(COUNTIF(L33,Sheet1!$I$3),COUNTIF(L33,Sheet1!$I$4))*RESUMEN!F$13+SUM(COUNTIF(M33,Sheet1!$I$3),COUNTIF(M33,Sheet1!$I$4))*RESUMEN!F$13+SUM(COUNTIF(N33,Sheet1!$I$3),COUNTIF(N33,Sheet1!$I$4))*RESUMEN!F$13</f>
        <v>0</v>
      </c>
      <c r="R33" s="60">
        <f>SUM(COUNTIF(O33,Sheet1!$I$3),COUNTIF(O33,Sheet1!$I$4))*RESUMEN!F$14</f>
        <v>0</v>
      </c>
      <c r="S33" s="60">
        <f>SUMIF(Sheet1!$E$2:$E$8,#REF!,Sheet1!$F$2:$F$8)+SUMIF(Sheet1!$E$2:$E$8,#REF!,Sheet1!$G$2:$G$8)+SUMIF(Sheet1!$E$2:$E$8,I33,Sheet1!$F$2:$F$8)+SUMIF(Sheet1!$E$2:$E$8,I33,Sheet1!$G$2:$G$8)</f>
        <v>0</v>
      </c>
      <c r="T33" s="60">
        <f t="shared" si="2"/>
        <v>0</v>
      </c>
      <c r="U33" s="30"/>
      <c r="V33" s="30"/>
    </row>
    <row r="34" ht="21.75" customHeight="1">
      <c r="A34" s="30" t="str">
        <f t="shared" si="1"/>
        <v/>
      </c>
      <c r="B34" s="30"/>
      <c r="C34" s="55">
        <v>22.0</v>
      </c>
      <c r="D34" s="56"/>
      <c r="E34" s="56"/>
      <c r="F34" s="57"/>
      <c r="G34" s="58"/>
      <c r="H34" s="58"/>
      <c r="I34" s="58"/>
      <c r="J34" s="57"/>
      <c r="K34" s="58"/>
      <c r="L34" s="59"/>
      <c r="M34" s="59"/>
      <c r="N34" s="59"/>
      <c r="O34" s="59"/>
      <c r="P34" s="60">
        <f>IF(H34=Sheet1!$C$7,0,IF(H34="",0,RESUMEN!$F$12))</f>
        <v>0</v>
      </c>
      <c r="Q34" s="60">
        <f>SUM(COUNTIF(L34,Sheet1!$I$3),COUNTIF(L34,Sheet1!$I$4))*RESUMEN!F$13+SUM(COUNTIF(M34,Sheet1!$I$3),COUNTIF(M34,Sheet1!$I$4))*RESUMEN!F$13+SUM(COUNTIF(N34,Sheet1!$I$3),COUNTIF(N34,Sheet1!$I$4))*RESUMEN!F$13</f>
        <v>0</v>
      </c>
      <c r="R34" s="60">
        <f>SUM(COUNTIF(O34,Sheet1!$I$3),COUNTIF(O34,Sheet1!$I$4))*RESUMEN!F$14</f>
        <v>0</v>
      </c>
      <c r="S34" s="60">
        <f>SUMIF(Sheet1!$E$2:$E$8,#REF!,Sheet1!$F$2:$F$8)+SUMIF(Sheet1!$E$2:$E$8,#REF!,Sheet1!$G$2:$G$8)+SUMIF(Sheet1!$E$2:$E$8,I34,Sheet1!$F$2:$F$8)+SUMIF(Sheet1!$E$2:$E$8,I34,Sheet1!$G$2:$G$8)</f>
        <v>0</v>
      </c>
      <c r="T34" s="60">
        <f t="shared" si="2"/>
        <v>0</v>
      </c>
      <c r="U34" s="30"/>
      <c r="V34" s="30"/>
    </row>
    <row r="35" ht="21.75" customHeight="1">
      <c r="A35" s="30" t="str">
        <f t="shared" si="1"/>
        <v/>
      </c>
      <c r="B35" s="30"/>
      <c r="C35" s="55">
        <v>23.0</v>
      </c>
      <c r="D35" s="56"/>
      <c r="E35" s="56"/>
      <c r="F35" s="57"/>
      <c r="G35" s="58"/>
      <c r="H35" s="58"/>
      <c r="I35" s="58"/>
      <c r="J35" s="57"/>
      <c r="K35" s="58"/>
      <c r="L35" s="59"/>
      <c r="M35" s="59"/>
      <c r="N35" s="59"/>
      <c r="O35" s="59"/>
      <c r="P35" s="60">
        <f>IF(H35=Sheet1!$C$7,0,IF(H35="",0,RESUMEN!$F$12))</f>
        <v>0</v>
      </c>
      <c r="Q35" s="60">
        <f>SUM(COUNTIF(L35,Sheet1!$I$3),COUNTIF(L35,Sheet1!$I$4))*RESUMEN!F$13+SUM(COUNTIF(M35,Sheet1!$I$3),COUNTIF(M35,Sheet1!$I$4))*RESUMEN!F$13+SUM(COUNTIF(N35,Sheet1!$I$3),COUNTIF(N35,Sheet1!$I$4))*RESUMEN!F$13</f>
        <v>0</v>
      </c>
      <c r="R35" s="60">
        <f>SUM(COUNTIF(O35,Sheet1!$I$3),COUNTIF(O35,Sheet1!$I$4))*RESUMEN!F$14</f>
        <v>0</v>
      </c>
      <c r="S35" s="60">
        <f>SUMIF(Sheet1!$E$2:$E$8,#REF!,Sheet1!$F$2:$F$8)+SUMIF(Sheet1!$E$2:$E$8,#REF!,Sheet1!$G$2:$G$8)+SUMIF(Sheet1!$E$2:$E$8,I35,Sheet1!$F$2:$F$8)+SUMIF(Sheet1!$E$2:$E$8,I35,Sheet1!$G$2:$G$8)</f>
        <v>0</v>
      </c>
      <c r="T35" s="60">
        <f t="shared" si="2"/>
        <v>0</v>
      </c>
      <c r="U35" s="30"/>
      <c r="V35" s="30"/>
    </row>
    <row r="36" ht="21.75" customHeight="1">
      <c r="A36" s="30" t="str">
        <f t="shared" si="1"/>
        <v/>
      </c>
      <c r="B36" s="30"/>
      <c r="C36" s="55">
        <v>24.0</v>
      </c>
      <c r="D36" s="56"/>
      <c r="E36" s="56"/>
      <c r="F36" s="57"/>
      <c r="G36" s="58"/>
      <c r="H36" s="58"/>
      <c r="I36" s="58"/>
      <c r="J36" s="57"/>
      <c r="K36" s="58"/>
      <c r="L36" s="59"/>
      <c r="M36" s="59"/>
      <c r="N36" s="59"/>
      <c r="O36" s="59"/>
      <c r="P36" s="60">
        <f>IF(H36=Sheet1!$C$7,0,IF(H36="",0,RESUMEN!$F$12))</f>
        <v>0</v>
      </c>
      <c r="Q36" s="60">
        <f>SUM(COUNTIF(L36,Sheet1!$I$3),COUNTIF(L36,Sheet1!$I$4))*RESUMEN!F$13+SUM(COUNTIF(M36,Sheet1!$I$3),COUNTIF(M36,Sheet1!$I$4))*RESUMEN!F$13+SUM(COUNTIF(N36,Sheet1!$I$3),COUNTIF(N36,Sheet1!$I$4))*RESUMEN!F$13</f>
        <v>0</v>
      </c>
      <c r="R36" s="60">
        <f>SUM(COUNTIF(O36,Sheet1!$I$3),COUNTIF(O36,Sheet1!$I$4))*RESUMEN!F$14</f>
        <v>0</v>
      </c>
      <c r="S36" s="60">
        <f>SUMIF(Sheet1!$E$2:$E$8,#REF!,Sheet1!$F$2:$F$8)+SUMIF(Sheet1!$E$2:$E$8,#REF!,Sheet1!$G$2:$G$8)+SUMIF(Sheet1!$E$2:$E$8,I36,Sheet1!$F$2:$F$8)+SUMIF(Sheet1!$E$2:$E$8,I36,Sheet1!$G$2:$G$8)</f>
        <v>0</v>
      </c>
      <c r="T36" s="60">
        <f t="shared" si="2"/>
        <v>0</v>
      </c>
      <c r="U36" s="30"/>
      <c r="V36" s="30"/>
    </row>
    <row r="37" ht="21.75" customHeight="1">
      <c r="A37" s="30" t="str">
        <f t="shared" si="1"/>
        <v/>
      </c>
      <c r="B37" s="30"/>
      <c r="C37" s="55">
        <v>25.0</v>
      </c>
      <c r="D37" s="56"/>
      <c r="E37" s="56"/>
      <c r="F37" s="57"/>
      <c r="G37" s="58"/>
      <c r="H37" s="58"/>
      <c r="I37" s="58"/>
      <c r="J37" s="57"/>
      <c r="K37" s="58"/>
      <c r="L37" s="59"/>
      <c r="M37" s="59"/>
      <c r="N37" s="59"/>
      <c r="O37" s="59"/>
      <c r="P37" s="60">
        <f>IF(H37=Sheet1!$C$7,0,IF(H37="",0,RESUMEN!$F$12))</f>
        <v>0</v>
      </c>
      <c r="Q37" s="60">
        <f>SUM(COUNTIF(L37,Sheet1!$I$3),COUNTIF(L37,Sheet1!$I$4))*RESUMEN!F$13+SUM(COUNTIF(M37,Sheet1!$I$3),COUNTIF(M37,Sheet1!$I$4))*RESUMEN!F$13+SUM(COUNTIF(N37,Sheet1!$I$3),COUNTIF(N37,Sheet1!$I$4))*RESUMEN!F$13</f>
        <v>0</v>
      </c>
      <c r="R37" s="60">
        <f>SUM(COUNTIF(O37,Sheet1!$I$3),COUNTIF(O37,Sheet1!$I$4))*RESUMEN!F$14</f>
        <v>0</v>
      </c>
      <c r="S37" s="60">
        <f>SUMIF(Sheet1!$E$2:$E$8,#REF!,Sheet1!$F$2:$F$8)+SUMIF(Sheet1!$E$2:$E$8,#REF!,Sheet1!$G$2:$G$8)+SUMIF(Sheet1!$E$2:$E$8,I37,Sheet1!$F$2:$F$8)+SUMIF(Sheet1!$E$2:$E$8,I37,Sheet1!$G$2:$G$8)</f>
        <v>0</v>
      </c>
      <c r="T37" s="60">
        <f t="shared" si="2"/>
        <v>0</v>
      </c>
      <c r="U37" s="30"/>
      <c r="V37" s="30"/>
    </row>
    <row r="38" ht="21.75" customHeight="1">
      <c r="A38" s="30" t="str">
        <f t="shared" si="1"/>
        <v/>
      </c>
      <c r="B38" s="30"/>
      <c r="C38" s="55">
        <v>26.0</v>
      </c>
      <c r="D38" s="56"/>
      <c r="E38" s="56"/>
      <c r="F38" s="57"/>
      <c r="G38" s="58"/>
      <c r="H38" s="58"/>
      <c r="I38" s="58"/>
      <c r="J38" s="57"/>
      <c r="K38" s="58"/>
      <c r="L38" s="59"/>
      <c r="M38" s="59"/>
      <c r="N38" s="59"/>
      <c r="O38" s="59"/>
      <c r="P38" s="60">
        <f>IF(H38=Sheet1!$C$7,0,IF(H38="",0,RESUMEN!$F$12))</f>
        <v>0</v>
      </c>
      <c r="Q38" s="60">
        <f>SUM(COUNTIF(L38,Sheet1!$I$3),COUNTIF(L38,Sheet1!$I$4))*RESUMEN!F$13+SUM(COUNTIF(M38,Sheet1!$I$3),COUNTIF(M38,Sheet1!$I$4))*RESUMEN!F$13+SUM(COUNTIF(N38,Sheet1!$I$3),COUNTIF(N38,Sheet1!$I$4))*RESUMEN!F$13</f>
        <v>0</v>
      </c>
      <c r="R38" s="60">
        <f>SUM(COUNTIF(O38,Sheet1!$I$3),COUNTIF(O38,Sheet1!$I$4))*RESUMEN!F$14</f>
        <v>0</v>
      </c>
      <c r="S38" s="60">
        <f>SUMIF(Sheet1!$E$2:$E$8,#REF!,Sheet1!$F$2:$F$8)+SUMIF(Sheet1!$E$2:$E$8,#REF!,Sheet1!$G$2:$G$8)+SUMIF(Sheet1!$E$2:$E$8,I38,Sheet1!$F$2:$F$8)+SUMIF(Sheet1!$E$2:$E$8,I38,Sheet1!$G$2:$G$8)</f>
        <v>0</v>
      </c>
      <c r="T38" s="60">
        <f t="shared" si="2"/>
        <v>0</v>
      </c>
      <c r="U38" s="30"/>
      <c r="V38" s="30"/>
    </row>
    <row r="39" ht="21.75" customHeight="1">
      <c r="A39" s="30" t="str">
        <f t="shared" si="1"/>
        <v/>
      </c>
      <c r="B39" s="30"/>
      <c r="C39" s="55">
        <v>27.0</v>
      </c>
      <c r="D39" s="56"/>
      <c r="E39" s="56"/>
      <c r="F39" s="57"/>
      <c r="G39" s="58"/>
      <c r="H39" s="58"/>
      <c r="I39" s="58"/>
      <c r="J39" s="57"/>
      <c r="K39" s="58"/>
      <c r="L39" s="59"/>
      <c r="M39" s="59"/>
      <c r="N39" s="59"/>
      <c r="O39" s="59"/>
      <c r="P39" s="60">
        <f>IF(H39=Sheet1!$C$7,0,IF(H39="",0,RESUMEN!$F$12))</f>
        <v>0</v>
      </c>
      <c r="Q39" s="60">
        <f>SUM(COUNTIF(L39,Sheet1!$I$3),COUNTIF(L39,Sheet1!$I$4))*RESUMEN!F$13+SUM(COUNTIF(M39,Sheet1!$I$3),COUNTIF(M39,Sheet1!$I$4))*RESUMEN!F$13+SUM(COUNTIF(N39,Sheet1!$I$3),COUNTIF(N39,Sheet1!$I$4))*RESUMEN!F$13</f>
        <v>0</v>
      </c>
      <c r="R39" s="60">
        <f>SUM(COUNTIF(O39,Sheet1!$I$3),COUNTIF(O39,Sheet1!$I$4))*RESUMEN!F$14</f>
        <v>0</v>
      </c>
      <c r="S39" s="60">
        <f>SUMIF(Sheet1!$E$2:$E$8,#REF!,Sheet1!$F$2:$F$8)+SUMIF(Sheet1!$E$2:$E$8,#REF!,Sheet1!$G$2:$G$8)+SUMIF(Sheet1!$E$2:$E$8,I39,Sheet1!$F$2:$F$8)+SUMIF(Sheet1!$E$2:$E$8,I39,Sheet1!$G$2:$G$8)</f>
        <v>0</v>
      </c>
      <c r="T39" s="60">
        <f t="shared" si="2"/>
        <v>0</v>
      </c>
      <c r="U39" s="30"/>
      <c r="V39" s="30"/>
    </row>
    <row r="40" ht="21.75" customHeight="1">
      <c r="A40" s="30" t="str">
        <f t="shared" si="1"/>
        <v/>
      </c>
      <c r="B40" s="30"/>
      <c r="C40" s="55">
        <v>28.0</v>
      </c>
      <c r="D40" s="56"/>
      <c r="E40" s="56"/>
      <c r="F40" s="57"/>
      <c r="G40" s="58"/>
      <c r="H40" s="58"/>
      <c r="I40" s="58"/>
      <c r="J40" s="57"/>
      <c r="K40" s="58"/>
      <c r="L40" s="59"/>
      <c r="M40" s="59"/>
      <c r="N40" s="59"/>
      <c r="O40" s="59"/>
      <c r="P40" s="60">
        <f>IF(H40=Sheet1!$C$7,0,IF(H40="",0,RESUMEN!$F$12))</f>
        <v>0</v>
      </c>
      <c r="Q40" s="60">
        <f>SUM(COUNTIF(L40,Sheet1!$I$3),COUNTIF(L40,Sheet1!$I$4))*RESUMEN!F$13+SUM(COUNTIF(M40,Sheet1!$I$3),COUNTIF(M40,Sheet1!$I$4))*RESUMEN!F$13+SUM(COUNTIF(N40,Sheet1!$I$3),COUNTIF(N40,Sheet1!$I$4))*RESUMEN!F$13</f>
        <v>0</v>
      </c>
      <c r="R40" s="60">
        <f>SUM(COUNTIF(O40,Sheet1!$I$3),COUNTIF(O40,Sheet1!$I$4))*RESUMEN!F$14</f>
        <v>0</v>
      </c>
      <c r="S40" s="60">
        <f>SUMIF(Sheet1!$E$2:$E$8,#REF!,Sheet1!$F$2:$F$8)+SUMIF(Sheet1!$E$2:$E$8,#REF!,Sheet1!$G$2:$G$8)+SUMIF(Sheet1!$E$2:$E$8,I40,Sheet1!$F$2:$F$8)+SUMIF(Sheet1!$E$2:$E$8,I40,Sheet1!$G$2:$G$8)</f>
        <v>0</v>
      </c>
      <c r="T40" s="60">
        <f t="shared" si="2"/>
        <v>0</v>
      </c>
      <c r="U40" s="30"/>
      <c r="V40" s="30"/>
    </row>
    <row r="41" ht="21.75" customHeight="1">
      <c r="A41" s="30" t="str">
        <f t="shared" si="1"/>
        <v/>
      </c>
      <c r="B41" s="30"/>
      <c r="C41" s="55">
        <v>29.0</v>
      </c>
      <c r="D41" s="56"/>
      <c r="E41" s="56"/>
      <c r="F41" s="57"/>
      <c r="G41" s="58"/>
      <c r="H41" s="58"/>
      <c r="I41" s="58"/>
      <c r="J41" s="57"/>
      <c r="K41" s="58"/>
      <c r="L41" s="59"/>
      <c r="M41" s="59"/>
      <c r="N41" s="59"/>
      <c r="O41" s="59"/>
      <c r="P41" s="60">
        <f>IF(H41=Sheet1!$C$7,0,IF(H41="",0,RESUMEN!$F$12))</f>
        <v>0</v>
      </c>
      <c r="Q41" s="60">
        <f>SUM(COUNTIF(L41,Sheet1!$I$3),COUNTIF(L41,Sheet1!$I$4))*RESUMEN!F$13+SUM(COUNTIF(M41,Sheet1!$I$3),COUNTIF(M41,Sheet1!$I$4))*RESUMEN!F$13+SUM(COUNTIF(N41,Sheet1!$I$3),COUNTIF(N41,Sheet1!$I$4))*RESUMEN!F$13</f>
        <v>0</v>
      </c>
      <c r="R41" s="60">
        <f>SUM(COUNTIF(O41,Sheet1!$I$3),COUNTIF(O41,Sheet1!$I$4))*RESUMEN!F$14</f>
        <v>0</v>
      </c>
      <c r="S41" s="60">
        <f>SUMIF(Sheet1!$E$2:$E$8,#REF!,Sheet1!$F$2:$F$8)+SUMIF(Sheet1!$E$2:$E$8,#REF!,Sheet1!$G$2:$G$8)+SUMIF(Sheet1!$E$2:$E$8,I41,Sheet1!$F$2:$F$8)+SUMIF(Sheet1!$E$2:$E$8,I41,Sheet1!$G$2:$G$8)</f>
        <v>0</v>
      </c>
      <c r="T41" s="60">
        <f t="shared" si="2"/>
        <v>0</v>
      </c>
      <c r="U41" s="30"/>
      <c r="V41" s="30"/>
    </row>
    <row r="42" ht="21.75" customHeight="1">
      <c r="A42" s="30" t="str">
        <f t="shared" si="1"/>
        <v/>
      </c>
      <c r="B42" s="30"/>
      <c r="C42" s="55">
        <v>30.0</v>
      </c>
      <c r="D42" s="56"/>
      <c r="E42" s="56"/>
      <c r="F42" s="57"/>
      <c r="G42" s="58"/>
      <c r="H42" s="58"/>
      <c r="I42" s="58"/>
      <c r="J42" s="57"/>
      <c r="K42" s="58"/>
      <c r="L42" s="59"/>
      <c r="M42" s="59"/>
      <c r="N42" s="59"/>
      <c r="O42" s="59"/>
      <c r="P42" s="60">
        <f>IF(H42=Sheet1!$C$7,0,IF(H42="",0,RESUMEN!$F$12))</f>
        <v>0</v>
      </c>
      <c r="Q42" s="60">
        <f>SUM(COUNTIF(L42,Sheet1!$I$3),COUNTIF(L42,Sheet1!$I$4))*RESUMEN!F$13+SUM(COUNTIF(M42,Sheet1!$I$3),COUNTIF(M42,Sheet1!$I$4))*RESUMEN!F$13+SUM(COUNTIF(N42,Sheet1!$I$3),COUNTIF(N42,Sheet1!$I$4))*RESUMEN!F$13</f>
        <v>0</v>
      </c>
      <c r="R42" s="60">
        <f>SUM(COUNTIF(O42,Sheet1!$I$3),COUNTIF(O42,Sheet1!$I$4))*RESUMEN!F$14</f>
        <v>0</v>
      </c>
      <c r="S42" s="60">
        <f>SUMIF(Sheet1!$E$2:$E$8,#REF!,Sheet1!$F$2:$F$8)+SUMIF(Sheet1!$E$2:$E$8,#REF!,Sheet1!$G$2:$G$8)+SUMIF(Sheet1!$E$2:$E$8,I42,Sheet1!$F$2:$F$8)+SUMIF(Sheet1!$E$2:$E$8,I42,Sheet1!$G$2:$G$8)</f>
        <v>0</v>
      </c>
      <c r="T42" s="60">
        <f t="shared" si="2"/>
        <v>0</v>
      </c>
      <c r="U42" s="30"/>
      <c r="V42" s="30"/>
    </row>
    <row r="43" ht="21.75" customHeight="1">
      <c r="A43" s="30" t="str">
        <f t="shared" si="1"/>
        <v/>
      </c>
      <c r="B43" s="30"/>
      <c r="C43" s="55">
        <v>31.0</v>
      </c>
      <c r="D43" s="56"/>
      <c r="E43" s="56"/>
      <c r="F43" s="57"/>
      <c r="G43" s="58"/>
      <c r="H43" s="58"/>
      <c r="I43" s="58"/>
      <c r="J43" s="57"/>
      <c r="K43" s="58"/>
      <c r="L43" s="59"/>
      <c r="M43" s="59"/>
      <c r="N43" s="59"/>
      <c r="O43" s="59"/>
      <c r="P43" s="60">
        <f>IF(H43=Sheet1!$C$7,0,IF(H43="",0,RESUMEN!$F$12))</f>
        <v>0</v>
      </c>
      <c r="Q43" s="60">
        <f>SUM(COUNTIF(L43,Sheet1!$I$3),COUNTIF(L43,Sheet1!$I$4))*RESUMEN!F$13+SUM(COUNTIF(M43,Sheet1!$I$3),COUNTIF(M43,Sheet1!$I$4))*RESUMEN!F$13+SUM(COUNTIF(N43,Sheet1!$I$3),COUNTIF(N43,Sheet1!$I$4))*RESUMEN!F$13</f>
        <v>0</v>
      </c>
      <c r="R43" s="60">
        <f>SUM(COUNTIF(O43,Sheet1!$I$3),COUNTIF(O43,Sheet1!$I$4))*RESUMEN!F$14</f>
        <v>0</v>
      </c>
      <c r="S43" s="60">
        <f>SUMIF(Sheet1!$E$2:$E$8,#REF!,Sheet1!$F$2:$F$8)+SUMIF(Sheet1!$E$2:$E$8,#REF!,Sheet1!$G$2:$G$8)+SUMIF(Sheet1!$E$2:$E$8,I43,Sheet1!$F$2:$F$8)+SUMIF(Sheet1!$E$2:$E$8,I43,Sheet1!$G$2:$G$8)</f>
        <v>0</v>
      </c>
      <c r="T43" s="60">
        <f t="shared" si="2"/>
        <v>0</v>
      </c>
      <c r="U43" s="30"/>
      <c r="V43" s="30"/>
    </row>
    <row r="44" ht="21.75" customHeight="1">
      <c r="A44" s="30" t="str">
        <f t="shared" si="1"/>
        <v/>
      </c>
      <c r="B44" s="30"/>
      <c r="C44" s="55">
        <v>32.0</v>
      </c>
      <c r="D44" s="56"/>
      <c r="E44" s="56"/>
      <c r="F44" s="57"/>
      <c r="G44" s="58"/>
      <c r="H44" s="58"/>
      <c r="I44" s="58"/>
      <c r="J44" s="57"/>
      <c r="K44" s="58"/>
      <c r="L44" s="59"/>
      <c r="M44" s="59"/>
      <c r="N44" s="59"/>
      <c r="O44" s="59"/>
      <c r="P44" s="60">
        <f>IF(H44=Sheet1!$C$7,0,IF(H44="",0,RESUMEN!$F$12))</f>
        <v>0</v>
      </c>
      <c r="Q44" s="60">
        <f>SUM(COUNTIF(L44,Sheet1!$I$3),COUNTIF(L44,Sheet1!$I$4))*RESUMEN!F$13+SUM(COUNTIF(M44,Sheet1!$I$3),COUNTIF(M44,Sheet1!$I$4))*RESUMEN!F$13+SUM(COUNTIF(N44,Sheet1!$I$3),COUNTIF(N44,Sheet1!$I$4))*RESUMEN!F$13</f>
        <v>0</v>
      </c>
      <c r="R44" s="60">
        <f>SUM(COUNTIF(O44,Sheet1!$I$3),COUNTIF(O44,Sheet1!$I$4))*RESUMEN!F$14</f>
        <v>0</v>
      </c>
      <c r="S44" s="60">
        <f>SUMIF(Sheet1!$E$2:$E$8,#REF!,Sheet1!$F$2:$F$8)+SUMIF(Sheet1!$E$2:$E$8,#REF!,Sheet1!$G$2:$G$8)+SUMIF(Sheet1!$E$2:$E$8,I44,Sheet1!$F$2:$F$8)+SUMIF(Sheet1!$E$2:$E$8,I44,Sheet1!$G$2:$G$8)</f>
        <v>0</v>
      </c>
      <c r="T44" s="60">
        <f t="shared" si="2"/>
        <v>0</v>
      </c>
      <c r="U44" s="30"/>
      <c r="V44" s="30"/>
    </row>
    <row r="45" ht="21.75" customHeight="1">
      <c r="A45" s="30" t="str">
        <f t="shared" si="1"/>
        <v/>
      </c>
      <c r="B45" s="30"/>
      <c r="C45" s="55">
        <v>33.0</v>
      </c>
      <c r="D45" s="56"/>
      <c r="E45" s="56"/>
      <c r="F45" s="57"/>
      <c r="G45" s="58"/>
      <c r="H45" s="58"/>
      <c r="I45" s="58"/>
      <c r="J45" s="57"/>
      <c r="K45" s="58"/>
      <c r="L45" s="59"/>
      <c r="M45" s="59"/>
      <c r="N45" s="59"/>
      <c r="O45" s="59"/>
      <c r="P45" s="60">
        <f>IF(H45=Sheet1!$C$7,0,IF(H45="",0,RESUMEN!$F$12))</f>
        <v>0</v>
      </c>
      <c r="Q45" s="60">
        <f>SUM(COUNTIF(L45,Sheet1!$I$3),COUNTIF(L45,Sheet1!$I$4))*RESUMEN!F$13+SUM(COUNTIF(M45,Sheet1!$I$3),COUNTIF(M45,Sheet1!$I$4))*RESUMEN!F$13+SUM(COUNTIF(N45,Sheet1!$I$3),COUNTIF(N45,Sheet1!$I$4))*RESUMEN!F$13</f>
        <v>0</v>
      </c>
      <c r="R45" s="60">
        <f>SUM(COUNTIF(O45,Sheet1!$I$3),COUNTIF(O45,Sheet1!$I$4))*RESUMEN!F$14</f>
        <v>0</v>
      </c>
      <c r="S45" s="60">
        <f>SUMIF(Sheet1!$E$2:$E$8,#REF!,Sheet1!$F$2:$F$8)+SUMIF(Sheet1!$E$2:$E$8,#REF!,Sheet1!$G$2:$G$8)+SUMIF(Sheet1!$E$2:$E$8,I45,Sheet1!$F$2:$F$8)+SUMIF(Sheet1!$E$2:$E$8,I45,Sheet1!$G$2:$G$8)</f>
        <v>0</v>
      </c>
      <c r="T45" s="60">
        <f t="shared" si="2"/>
        <v>0</v>
      </c>
      <c r="U45" s="30"/>
      <c r="V45" s="30"/>
    </row>
    <row r="46" ht="21.75" customHeight="1">
      <c r="A46" s="30" t="str">
        <f t="shared" si="1"/>
        <v/>
      </c>
      <c r="B46" s="30"/>
      <c r="C46" s="55">
        <v>34.0</v>
      </c>
      <c r="D46" s="56"/>
      <c r="E46" s="56"/>
      <c r="F46" s="57"/>
      <c r="G46" s="58"/>
      <c r="H46" s="58"/>
      <c r="I46" s="58"/>
      <c r="J46" s="57"/>
      <c r="K46" s="58"/>
      <c r="L46" s="59"/>
      <c r="M46" s="59"/>
      <c r="N46" s="59"/>
      <c r="O46" s="59"/>
      <c r="P46" s="60">
        <f>IF(H46=Sheet1!$C$7,0,IF(H46="",0,RESUMEN!$F$12))</f>
        <v>0</v>
      </c>
      <c r="Q46" s="60">
        <f>SUM(COUNTIF(L46,Sheet1!$I$3),COUNTIF(L46,Sheet1!$I$4))*RESUMEN!F$13+SUM(COUNTIF(M46,Sheet1!$I$3),COUNTIF(M46,Sheet1!$I$4))*RESUMEN!F$13+SUM(COUNTIF(N46,Sheet1!$I$3),COUNTIF(N46,Sheet1!$I$4))*RESUMEN!F$13</f>
        <v>0</v>
      </c>
      <c r="R46" s="60">
        <f>SUM(COUNTIF(O46,Sheet1!$I$3),COUNTIF(O46,Sheet1!$I$4))*RESUMEN!F$14</f>
        <v>0</v>
      </c>
      <c r="S46" s="60">
        <f>SUMIF(Sheet1!$E$2:$E$8,#REF!,Sheet1!$F$2:$F$8)+SUMIF(Sheet1!$E$2:$E$8,#REF!,Sheet1!$G$2:$G$8)+SUMIF(Sheet1!$E$2:$E$8,I46,Sheet1!$F$2:$F$8)+SUMIF(Sheet1!$E$2:$E$8,I46,Sheet1!$G$2:$G$8)</f>
        <v>0</v>
      </c>
      <c r="T46" s="60">
        <f t="shared" si="2"/>
        <v>0</v>
      </c>
      <c r="U46" s="30"/>
      <c r="V46" s="30"/>
    </row>
    <row r="47" ht="21.75" customHeight="1">
      <c r="A47" s="30" t="str">
        <f t="shared" si="1"/>
        <v/>
      </c>
      <c r="B47" s="30"/>
      <c r="C47" s="55">
        <v>35.0</v>
      </c>
      <c r="D47" s="56"/>
      <c r="E47" s="56"/>
      <c r="F47" s="57"/>
      <c r="G47" s="58"/>
      <c r="H47" s="58"/>
      <c r="I47" s="58"/>
      <c r="J47" s="57"/>
      <c r="K47" s="58"/>
      <c r="L47" s="59"/>
      <c r="M47" s="59"/>
      <c r="N47" s="59"/>
      <c r="O47" s="59"/>
      <c r="P47" s="60">
        <f>IF(H47=Sheet1!$C$7,0,IF(H47="",0,RESUMEN!$F$12))</f>
        <v>0</v>
      </c>
      <c r="Q47" s="60">
        <f>SUM(COUNTIF(L47,Sheet1!$I$3),COUNTIF(L47,Sheet1!$I$4))*RESUMEN!F$13+SUM(COUNTIF(M47,Sheet1!$I$3),COUNTIF(M47,Sheet1!$I$4))*RESUMEN!F$13+SUM(COUNTIF(N47,Sheet1!$I$3),COUNTIF(N47,Sheet1!$I$4))*RESUMEN!F$13</f>
        <v>0</v>
      </c>
      <c r="R47" s="60">
        <f>SUM(COUNTIF(O47,Sheet1!$I$3),COUNTIF(O47,Sheet1!$I$4))*RESUMEN!F$14</f>
        <v>0</v>
      </c>
      <c r="S47" s="60">
        <f>SUMIF(Sheet1!$E$2:$E$8,#REF!,Sheet1!$F$2:$F$8)+SUMIF(Sheet1!$E$2:$E$8,#REF!,Sheet1!$G$2:$G$8)+SUMIF(Sheet1!$E$2:$E$8,I47,Sheet1!$F$2:$F$8)+SUMIF(Sheet1!$E$2:$E$8,I47,Sheet1!$G$2:$G$8)</f>
        <v>0</v>
      </c>
      <c r="T47" s="60">
        <f t="shared" si="2"/>
        <v>0</v>
      </c>
      <c r="U47" s="30"/>
      <c r="V47" s="30"/>
    </row>
    <row r="48" ht="21.75" customHeight="1">
      <c r="A48" s="30" t="str">
        <f t="shared" si="1"/>
        <v/>
      </c>
      <c r="B48" s="30"/>
      <c r="C48" s="55">
        <v>36.0</v>
      </c>
      <c r="D48" s="56"/>
      <c r="E48" s="56"/>
      <c r="F48" s="57"/>
      <c r="G48" s="58"/>
      <c r="H48" s="58"/>
      <c r="I48" s="58"/>
      <c r="J48" s="57"/>
      <c r="K48" s="58"/>
      <c r="L48" s="59"/>
      <c r="M48" s="59"/>
      <c r="N48" s="59"/>
      <c r="O48" s="59"/>
      <c r="P48" s="60">
        <f>IF(H48=Sheet1!$C$7,0,IF(H48="",0,RESUMEN!$F$12))</f>
        <v>0</v>
      </c>
      <c r="Q48" s="60">
        <f>SUM(COUNTIF(L48,Sheet1!$I$3),COUNTIF(L48,Sheet1!$I$4))*RESUMEN!F$13+SUM(COUNTIF(M48,Sheet1!$I$3),COUNTIF(M48,Sheet1!$I$4))*RESUMEN!F$13+SUM(COUNTIF(N48,Sheet1!$I$3),COUNTIF(N48,Sheet1!$I$4))*RESUMEN!F$13</f>
        <v>0</v>
      </c>
      <c r="R48" s="60">
        <f>SUM(COUNTIF(O48,Sheet1!$I$3),COUNTIF(O48,Sheet1!$I$4))*RESUMEN!F$14</f>
        <v>0</v>
      </c>
      <c r="S48" s="60">
        <f>SUMIF(Sheet1!$E$2:$E$8,#REF!,Sheet1!$F$2:$F$8)+SUMIF(Sheet1!$E$2:$E$8,#REF!,Sheet1!$G$2:$G$8)+SUMIF(Sheet1!$E$2:$E$8,I48,Sheet1!$F$2:$F$8)+SUMIF(Sheet1!$E$2:$E$8,I48,Sheet1!$G$2:$G$8)</f>
        <v>0</v>
      </c>
      <c r="T48" s="60">
        <f t="shared" si="2"/>
        <v>0</v>
      </c>
      <c r="U48" s="30"/>
      <c r="V48" s="30"/>
    </row>
    <row r="49" ht="21.75" customHeight="1">
      <c r="A49" s="30" t="str">
        <f t="shared" si="1"/>
        <v/>
      </c>
      <c r="B49" s="30"/>
      <c r="C49" s="55">
        <v>37.0</v>
      </c>
      <c r="D49" s="56"/>
      <c r="E49" s="56"/>
      <c r="F49" s="57"/>
      <c r="G49" s="58"/>
      <c r="H49" s="58"/>
      <c r="I49" s="58"/>
      <c r="J49" s="57"/>
      <c r="K49" s="58"/>
      <c r="L49" s="59"/>
      <c r="M49" s="59"/>
      <c r="N49" s="59"/>
      <c r="O49" s="59"/>
      <c r="P49" s="60">
        <f>IF(H49=Sheet1!$C$7,0,IF(H49="",0,RESUMEN!$F$12))</f>
        <v>0</v>
      </c>
      <c r="Q49" s="60">
        <f>SUM(COUNTIF(L49,Sheet1!$I$3),COUNTIF(L49,Sheet1!$I$4))*RESUMEN!F$13+SUM(COUNTIF(M49,Sheet1!$I$3),COUNTIF(M49,Sheet1!$I$4))*RESUMEN!F$13+SUM(COUNTIF(N49,Sheet1!$I$3),COUNTIF(N49,Sheet1!$I$4))*RESUMEN!F$13</f>
        <v>0</v>
      </c>
      <c r="R49" s="60">
        <f>SUM(COUNTIF(O49,Sheet1!$I$3),COUNTIF(O49,Sheet1!$I$4))*RESUMEN!F$14</f>
        <v>0</v>
      </c>
      <c r="S49" s="60">
        <f>SUMIF(Sheet1!$E$2:$E$8,#REF!,Sheet1!$F$2:$F$8)+SUMIF(Sheet1!$E$2:$E$8,#REF!,Sheet1!$G$2:$G$8)+SUMIF(Sheet1!$E$2:$E$8,I49,Sheet1!$F$2:$F$8)+SUMIF(Sheet1!$E$2:$E$8,I49,Sheet1!$G$2:$G$8)</f>
        <v>0</v>
      </c>
      <c r="T49" s="60">
        <f t="shared" si="2"/>
        <v>0</v>
      </c>
      <c r="U49" s="30"/>
      <c r="V49" s="30"/>
    </row>
    <row r="50" ht="21.75" customHeight="1">
      <c r="A50" s="30" t="str">
        <f t="shared" si="1"/>
        <v/>
      </c>
      <c r="B50" s="30"/>
      <c r="C50" s="55">
        <v>38.0</v>
      </c>
      <c r="D50" s="56"/>
      <c r="E50" s="56"/>
      <c r="F50" s="57"/>
      <c r="G50" s="58"/>
      <c r="H50" s="58"/>
      <c r="I50" s="58"/>
      <c r="J50" s="57"/>
      <c r="K50" s="58"/>
      <c r="L50" s="59"/>
      <c r="M50" s="59"/>
      <c r="N50" s="59"/>
      <c r="O50" s="59"/>
      <c r="P50" s="60">
        <f>IF(H50=Sheet1!$C$7,0,IF(H50="",0,RESUMEN!$F$12))</f>
        <v>0</v>
      </c>
      <c r="Q50" s="60">
        <f>SUM(COUNTIF(L50,Sheet1!$I$3),COUNTIF(L50,Sheet1!$I$4))*RESUMEN!F$13+SUM(COUNTIF(M50,Sheet1!$I$3),COUNTIF(M50,Sheet1!$I$4))*RESUMEN!F$13+SUM(COUNTIF(N50,Sheet1!$I$3),COUNTIF(N50,Sheet1!$I$4))*RESUMEN!F$13</f>
        <v>0</v>
      </c>
      <c r="R50" s="60">
        <f>SUM(COUNTIF(O50,Sheet1!$I$3),COUNTIF(O50,Sheet1!$I$4))*RESUMEN!F$14</f>
        <v>0</v>
      </c>
      <c r="S50" s="60">
        <f>SUMIF(Sheet1!$E$2:$E$8,#REF!,Sheet1!$F$2:$F$8)+SUMIF(Sheet1!$E$2:$E$8,#REF!,Sheet1!$G$2:$G$8)+SUMIF(Sheet1!$E$2:$E$8,I50,Sheet1!$F$2:$F$8)+SUMIF(Sheet1!$E$2:$E$8,I50,Sheet1!$G$2:$G$8)</f>
        <v>0</v>
      </c>
      <c r="T50" s="60">
        <f t="shared" si="2"/>
        <v>0</v>
      </c>
      <c r="U50" s="30"/>
      <c r="V50" s="30"/>
    </row>
    <row r="51" ht="21.75" customHeight="1">
      <c r="A51" s="30" t="str">
        <f t="shared" si="1"/>
        <v/>
      </c>
      <c r="B51" s="30"/>
      <c r="C51" s="55">
        <v>39.0</v>
      </c>
      <c r="D51" s="56"/>
      <c r="E51" s="56"/>
      <c r="F51" s="57"/>
      <c r="G51" s="58"/>
      <c r="H51" s="58"/>
      <c r="I51" s="58"/>
      <c r="J51" s="57"/>
      <c r="K51" s="58"/>
      <c r="L51" s="59"/>
      <c r="M51" s="59"/>
      <c r="N51" s="59"/>
      <c r="O51" s="59"/>
      <c r="P51" s="60">
        <f>IF(H51=Sheet1!$C$7,0,IF(H51="",0,RESUMEN!$F$12))</f>
        <v>0</v>
      </c>
      <c r="Q51" s="60">
        <f>SUM(COUNTIF(L51,Sheet1!$I$3),COUNTIF(L51,Sheet1!$I$4))*RESUMEN!F$13+SUM(COUNTIF(M51,Sheet1!$I$3),COUNTIF(M51,Sheet1!$I$4))*RESUMEN!F$13+SUM(COUNTIF(N51,Sheet1!$I$3),COUNTIF(N51,Sheet1!$I$4))*RESUMEN!F$13</f>
        <v>0</v>
      </c>
      <c r="R51" s="60">
        <f>SUM(COUNTIF(O51,Sheet1!$I$3),COUNTIF(O51,Sheet1!$I$4))*RESUMEN!F$14</f>
        <v>0</v>
      </c>
      <c r="S51" s="60">
        <f>SUMIF(Sheet1!$E$2:$E$8,#REF!,Sheet1!$F$2:$F$8)+SUMIF(Sheet1!$E$2:$E$8,#REF!,Sheet1!$G$2:$G$8)+SUMIF(Sheet1!$E$2:$E$8,I51,Sheet1!$F$2:$F$8)+SUMIF(Sheet1!$E$2:$E$8,I51,Sheet1!$G$2:$G$8)</f>
        <v>0</v>
      </c>
      <c r="T51" s="60">
        <f t="shared" si="2"/>
        <v>0</v>
      </c>
      <c r="U51" s="30"/>
      <c r="V51" s="30"/>
    </row>
    <row r="52" ht="21.75" customHeight="1">
      <c r="A52" s="30" t="str">
        <f t="shared" si="1"/>
        <v/>
      </c>
      <c r="B52" s="30"/>
      <c r="C52" s="55">
        <v>40.0</v>
      </c>
      <c r="D52" s="56"/>
      <c r="E52" s="56"/>
      <c r="F52" s="57"/>
      <c r="G52" s="58"/>
      <c r="H52" s="58"/>
      <c r="I52" s="58"/>
      <c r="J52" s="57"/>
      <c r="K52" s="58"/>
      <c r="L52" s="59"/>
      <c r="M52" s="59"/>
      <c r="N52" s="59"/>
      <c r="O52" s="59"/>
      <c r="P52" s="60">
        <f>IF(H52=Sheet1!$C$7,0,IF(H52="",0,RESUMEN!$F$12))</f>
        <v>0</v>
      </c>
      <c r="Q52" s="60">
        <f>SUM(COUNTIF(L52,Sheet1!$I$3),COUNTIF(L52,Sheet1!$I$4))*RESUMEN!F$13+SUM(COUNTIF(M52,Sheet1!$I$3),COUNTIF(M52,Sheet1!$I$4))*RESUMEN!F$13+SUM(COUNTIF(N52,Sheet1!$I$3),COUNTIF(N52,Sheet1!$I$4))*RESUMEN!F$13</f>
        <v>0</v>
      </c>
      <c r="R52" s="60">
        <f>SUM(COUNTIF(O52,Sheet1!$I$3),COUNTIF(O52,Sheet1!$I$4))*RESUMEN!F$14</f>
        <v>0</v>
      </c>
      <c r="S52" s="60">
        <f>SUMIF(Sheet1!$E$2:$E$8,#REF!,Sheet1!$F$2:$F$8)+SUMIF(Sheet1!$E$2:$E$8,#REF!,Sheet1!$G$2:$G$8)+SUMIF(Sheet1!$E$2:$E$8,I52,Sheet1!$F$2:$F$8)+SUMIF(Sheet1!$E$2:$E$8,I52,Sheet1!$G$2:$G$8)</f>
        <v>0</v>
      </c>
      <c r="T52" s="60">
        <f t="shared" si="2"/>
        <v>0</v>
      </c>
      <c r="U52" s="30"/>
      <c r="V52" s="30"/>
    </row>
    <row r="53" ht="21.75" customHeight="1">
      <c r="A53" s="30" t="str">
        <f t="shared" si="1"/>
        <v/>
      </c>
      <c r="B53" s="30"/>
      <c r="C53" s="55">
        <v>41.0</v>
      </c>
      <c r="D53" s="56"/>
      <c r="E53" s="56"/>
      <c r="F53" s="57"/>
      <c r="G53" s="58"/>
      <c r="H53" s="58"/>
      <c r="I53" s="58"/>
      <c r="J53" s="57"/>
      <c r="K53" s="58"/>
      <c r="L53" s="59"/>
      <c r="M53" s="59"/>
      <c r="N53" s="59"/>
      <c r="O53" s="59"/>
      <c r="P53" s="60">
        <f>IF(H53=Sheet1!$C$7,0,IF(H53="",0,RESUMEN!$F$12))</f>
        <v>0</v>
      </c>
      <c r="Q53" s="60">
        <f>SUM(COUNTIF(L53,Sheet1!$I$3),COUNTIF(L53,Sheet1!$I$4))*RESUMEN!F$13+SUM(COUNTIF(M53,Sheet1!$I$3),COUNTIF(M53,Sheet1!$I$4))*RESUMEN!F$13+SUM(COUNTIF(N53,Sheet1!$I$3),COUNTIF(N53,Sheet1!$I$4))*RESUMEN!F$13</f>
        <v>0</v>
      </c>
      <c r="R53" s="60">
        <f>SUM(COUNTIF(O53,Sheet1!$I$3),COUNTIF(O53,Sheet1!$I$4))*RESUMEN!F$14</f>
        <v>0</v>
      </c>
      <c r="S53" s="60">
        <f>SUMIF(Sheet1!$E$2:$E$8,#REF!,Sheet1!$F$2:$F$8)+SUMIF(Sheet1!$E$2:$E$8,#REF!,Sheet1!$G$2:$G$8)+SUMIF(Sheet1!$E$2:$E$8,I53,Sheet1!$F$2:$F$8)+SUMIF(Sheet1!$E$2:$E$8,I53,Sheet1!$G$2:$G$8)</f>
        <v>0</v>
      </c>
      <c r="T53" s="60">
        <f t="shared" si="2"/>
        <v>0</v>
      </c>
      <c r="U53" s="30"/>
      <c r="V53" s="30"/>
    </row>
    <row r="54" ht="21.75" customHeight="1">
      <c r="A54" s="30" t="str">
        <f t="shared" si="1"/>
        <v/>
      </c>
      <c r="B54" s="30"/>
      <c r="C54" s="55">
        <v>42.0</v>
      </c>
      <c r="D54" s="56"/>
      <c r="E54" s="56"/>
      <c r="F54" s="57"/>
      <c r="G54" s="58"/>
      <c r="H54" s="58"/>
      <c r="I54" s="58"/>
      <c r="J54" s="57"/>
      <c r="K54" s="58"/>
      <c r="L54" s="59"/>
      <c r="M54" s="59"/>
      <c r="N54" s="59"/>
      <c r="O54" s="59"/>
      <c r="P54" s="60">
        <f>IF(H54=Sheet1!$C$7,0,IF(H54="",0,RESUMEN!$F$12))</f>
        <v>0</v>
      </c>
      <c r="Q54" s="60">
        <f>SUM(COUNTIF(L54,Sheet1!$I$3),COUNTIF(L54,Sheet1!$I$4))*RESUMEN!F$13+SUM(COUNTIF(M54,Sheet1!$I$3),COUNTIF(M54,Sheet1!$I$4))*RESUMEN!F$13+SUM(COUNTIF(N54,Sheet1!$I$3),COUNTIF(N54,Sheet1!$I$4))*RESUMEN!F$13</f>
        <v>0</v>
      </c>
      <c r="R54" s="60">
        <f>SUM(COUNTIF(O54,Sheet1!$I$3),COUNTIF(O54,Sheet1!$I$4))*RESUMEN!F$14</f>
        <v>0</v>
      </c>
      <c r="S54" s="60">
        <f>SUMIF(Sheet1!$E$2:$E$8,#REF!,Sheet1!$F$2:$F$8)+SUMIF(Sheet1!$E$2:$E$8,#REF!,Sheet1!$G$2:$G$8)+SUMIF(Sheet1!$E$2:$E$8,I54,Sheet1!$F$2:$F$8)+SUMIF(Sheet1!$E$2:$E$8,I54,Sheet1!$G$2:$G$8)</f>
        <v>0</v>
      </c>
      <c r="T54" s="60">
        <f t="shared" si="2"/>
        <v>0</v>
      </c>
      <c r="U54" s="30"/>
      <c r="V54" s="30"/>
    </row>
    <row r="55" ht="21.75" customHeight="1">
      <c r="A55" s="30" t="str">
        <f t="shared" si="1"/>
        <v/>
      </c>
      <c r="B55" s="30"/>
      <c r="C55" s="55">
        <v>43.0</v>
      </c>
      <c r="D55" s="56"/>
      <c r="E55" s="56"/>
      <c r="F55" s="57"/>
      <c r="G55" s="58"/>
      <c r="H55" s="58"/>
      <c r="I55" s="58"/>
      <c r="J55" s="57"/>
      <c r="K55" s="58"/>
      <c r="L55" s="59"/>
      <c r="M55" s="59"/>
      <c r="N55" s="59"/>
      <c r="O55" s="59"/>
      <c r="P55" s="60">
        <f>IF(H55=Sheet1!$C$7,0,IF(H55="",0,RESUMEN!$F$12))</f>
        <v>0</v>
      </c>
      <c r="Q55" s="60">
        <f>SUM(COUNTIF(L55,Sheet1!$I$3),COUNTIF(L55,Sheet1!$I$4))*RESUMEN!F$13+SUM(COUNTIF(M55,Sheet1!$I$3),COUNTIF(M55,Sheet1!$I$4))*RESUMEN!F$13+SUM(COUNTIF(N55,Sheet1!$I$3),COUNTIF(N55,Sheet1!$I$4))*RESUMEN!F$13</f>
        <v>0</v>
      </c>
      <c r="R55" s="60">
        <f>SUM(COUNTIF(O55,Sheet1!$I$3),COUNTIF(O55,Sheet1!$I$4))*RESUMEN!F$14</f>
        <v>0</v>
      </c>
      <c r="S55" s="60">
        <f>SUMIF(Sheet1!$E$2:$E$8,#REF!,Sheet1!$F$2:$F$8)+SUMIF(Sheet1!$E$2:$E$8,#REF!,Sheet1!$G$2:$G$8)+SUMIF(Sheet1!$E$2:$E$8,I55,Sheet1!$F$2:$F$8)+SUMIF(Sheet1!$E$2:$E$8,I55,Sheet1!$G$2:$G$8)</f>
        <v>0</v>
      </c>
      <c r="T55" s="60">
        <f t="shared" si="2"/>
        <v>0</v>
      </c>
      <c r="U55" s="30"/>
      <c r="V55" s="30"/>
    </row>
    <row r="56" ht="21.75" customHeight="1">
      <c r="A56" s="30" t="str">
        <f t="shared" si="1"/>
        <v/>
      </c>
      <c r="B56" s="30"/>
      <c r="C56" s="55">
        <v>44.0</v>
      </c>
      <c r="D56" s="56"/>
      <c r="E56" s="56"/>
      <c r="F56" s="57"/>
      <c r="G56" s="58"/>
      <c r="H56" s="58"/>
      <c r="I56" s="58"/>
      <c r="J56" s="57"/>
      <c r="K56" s="58"/>
      <c r="L56" s="59"/>
      <c r="M56" s="59"/>
      <c r="N56" s="59"/>
      <c r="O56" s="59"/>
      <c r="P56" s="60">
        <f>IF(H56=Sheet1!$C$7,0,IF(H56="",0,RESUMEN!$F$12))</f>
        <v>0</v>
      </c>
      <c r="Q56" s="60">
        <f>SUM(COUNTIF(L56,Sheet1!$I$3),COUNTIF(L56,Sheet1!$I$4))*RESUMEN!F$13+SUM(COUNTIF(M56,Sheet1!$I$3),COUNTIF(M56,Sheet1!$I$4))*RESUMEN!F$13+SUM(COUNTIF(N56,Sheet1!$I$3),COUNTIF(N56,Sheet1!$I$4))*RESUMEN!F$13</f>
        <v>0</v>
      </c>
      <c r="R56" s="60">
        <f>SUM(COUNTIF(O56,Sheet1!$I$3),COUNTIF(O56,Sheet1!$I$4))*RESUMEN!F$14</f>
        <v>0</v>
      </c>
      <c r="S56" s="60">
        <f>SUMIF(Sheet1!$E$2:$E$8,#REF!,Sheet1!$F$2:$F$8)+SUMIF(Sheet1!$E$2:$E$8,#REF!,Sheet1!$G$2:$G$8)+SUMIF(Sheet1!$E$2:$E$8,I56,Sheet1!$F$2:$F$8)+SUMIF(Sheet1!$E$2:$E$8,I56,Sheet1!$G$2:$G$8)</f>
        <v>0</v>
      </c>
      <c r="T56" s="60">
        <f t="shared" si="2"/>
        <v>0</v>
      </c>
      <c r="U56" s="30"/>
      <c r="V56" s="30"/>
    </row>
    <row r="57" ht="21.75" customHeight="1">
      <c r="A57" s="30" t="str">
        <f t="shared" si="1"/>
        <v/>
      </c>
      <c r="B57" s="30"/>
      <c r="C57" s="55">
        <v>45.0</v>
      </c>
      <c r="D57" s="56"/>
      <c r="E57" s="56"/>
      <c r="F57" s="57"/>
      <c r="G57" s="58"/>
      <c r="H57" s="58"/>
      <c r="I57" s="58"/>
      <c r="J57" s="57"/>
      <c r="K57" s="58"/>
      <c r="L57" s="59"/>
      <c r="M57" s="59"/>
      <c r="N57" s="59"/>
      <c r="O57" s="59"/>
      <c r="P57" s="60">
        <f>IF(H57=Sheet1!$C$7,0,IF(H57="",0,RESUMEN!$F$12))</f>
        <v>0</v>
      </c>
      <c r="Q57" s="60">
        <f>SUM(COUNTIF(L57,Sheet1!$I$3),COUNTIF(L57,Sheet1!$I$4))*RESUMEN!F$13+SUM(COUNTIF(M57,Sheet1!$I$3),COUNTIF(M57,Sheet1!$I$4))*RESUMEN!F$13+SUM(COUNTIF(N57,Sheet1!$I$3),COUNTIF(N57,Sheet1!$I$4))*RESUMEN!F$13</f>
        <v>0</v>
      </c>
      <c r="R57" s="60">
        <f>SUM(COUNTIF(O57,Sheet1!$I$3),COUNTIF(O57,Sheet1!$I$4))*RESUMEN!F$14</f>
        <v>0</v>
      </c>
      <c r="S57" s="60">
        <f>SUMIF(Sheet1!$E$2:$E$8,#REF!,Sheet1!$F$2:$F$8)+SUMIF(Sheet1!$E$2:$E$8,#REF!,Sheet1!$G$2:$G$8)+SUMIF(Sheet1!$E$2:$E$8,I57,Sheet1!$F$2:$F$8)+SUMIF(Sheet1!$E$2:$E$8,I57,Sheet1!$G$2:$G$8)</f>
        <v>0</v>
      </c>
      <c r="T57" s="60">
        <f t="shared" si="2"/>
        <v>0</v>
      </c>
      <c r="U57" s="30"/>
      <c r="V57" s="30"/>
    </row>
    <row r="58" ht="21.75" customHeight="1">
      <c r="A58" s="30" t="str">
        <f t="shared" si="1"/>
        <v/>
      </c>
      <c r="B58" s="30"/>
      <c r="C58" s="55">
        <v>46.0</v>
      </c>
      <c r="D58" s="56"/>
      <c r="E58" s="56"/>
      <c r="F58" s="57"/>
      <c r="G58" s="58"/>
      <c r="H58" s="58"/>
      <c r="I58" s="58"/>
      <c r="J58" s="57"/>
      <c r="K58" s="58"/>
      <c r="L58" s="59"/>
      <c r="M58" s="59"/>
      <c r="N58" s="59"/>
      <c r="O58" s="59"/>
      <c r="P58" s="60">
        <f>IF(H58=Sheet1!$C$7,0,IF(H58="",0,RESUMEN!$F$12))</f>
        <v>0</v>
      </c>
      <c r="Q58" s="60">
        <f>SUM(COUNTIF(L58,Sheet1!$I$3),COUNTIF(L58,Sheet1!$I$4))*RESUMEN!F$13+SUM(COUNTIF(M58,Sheet1!$I$3),COUNTIF(M58,Sheet1!$I$4))*RESUMEN!F$13+SUM(COUNTIF(N58,Sheet1!$I$3),COUNTIF(N58,Sheet1!$I$4))*RESUMEN!F$13</f>
        <v>0</v>
      </c>
      <c r="R58" s="60">
        <f>SUM(COUNTIF(O58,Sheet1!$I$3),COUNTIF(O58,Sheet1!$I$4))*RESUMEN!F$14</f>
        <v>0</v>
      </c>
      <c r="S58" s="60">
        <f>SUMIF(Sheet1!$E$2:$E$8,#REF!,Sheet1!$F$2:$F$8)+SUMIF(Sheet1!$E$2:$E$8,#REF!,Sheet1!$G$2:$G$8)+SUMIF(Sheet1!$E$2:$E$8,I58,Sheet1!$F$2:$F$8)+SUMIF(Sheet1!$E$2:$E$8,I58,Sheet1!$G$2:$G$8)</f>
        <v>0</v>
      </c>
      <c r="T58" s="60">
        <f t="shared" si="2"/>
        <v>0</v>
      </c>
      <c r="U58" s="30"/>
      <c r="V58" s="30"/>
    </row>
    <row r="59" ht="21.75" customHeight="1">
      <c r="A59" s="30" t="str">
        <f t="shared" si="1"/>
        <v/>
      </c>
      <c r="B59" s="30"/>
      <c r="C59" s="55">
        <v>47.0</v>
      </c>
      <c r="D59" s="56"/>
      <c r="E59" s="56"/>
      <c r="F59" s="57"/>
      <c r="G59" s="58"/>
      <c r="H59" s="58"/>
      <c r="I59" s="58"/>
      <c r="J59" s="57"/>
      <c r="K59" s="58"/>
      <c r="L59" s="59"/>
      <c r="M59" s="59"/>
      <c r="N59" s="59"/>
      <c r="O59" s="59"/>
      <c r="P59" s="60">
        <f>IF(H59=Sheet1!$C$7,0,IF(H59="",0,RESUMEN!$F$12))</f>
        <v>0</v>
      </c>
      <c r="Q59" s="60">
        <f>SUM(COUNTIF(L59,Sheet1!$I$3),COUNTIF(L59,Sheet1!$I$4))*RESUMEN!F$13+SUM(COUNTIF(M59,Sheet1!$I$3),COUNTIF(M59,Sheet1!$I$4))*RESUMEN!F$13+SUM(COUNTIF(N59,Sheet1!$I$3),COUNTIF(N59,Sheet1!$I$4))*RESUMEN!F$13</f>
        <v>0</v>
      </c>
      <c r="R59" s="60">
        <f>SUM(COUNTIF(O59,Sheet1!$I$3),COUNTIF(O59,Sheet1!$I$4))*RESUMEN!F$14</f>
        <v>0</v>
      </c>
      <c r="S59" s="60">
        <f>SUMIF(Sheet1!$E$2:$E$8,#REF!,Sheet1!$F$2:$F$8)+SUMIF(Sheet1!$E$2:$E$8,#REF!,Sheet1!$G$2:$G$8)+SUMIF(Sheet1!$E$2:$E$8,I59,Sheet1!$F$2:$F$8)+SUMIF(Sheet1!$E$2:$E$8,I59,Sheet1!$G$2:$G$8)</f>
        <v>0</v>
      </c>
      <c r="T59" s="60">
        <f t="shared" si="2"/>
        <v>0</v>
      </c>
      <c r="U59" s="30"/>
      <c r="V59" s="30"/>
    </row>
    <row r="60" ht="21.75" customHeight="1">
      <c r="A60" s="30" t="str">
        <f t="shared" si="1"/>
        <v/>
      </c>
      <c r="B60" s="30"/>
      <c r="C60" s="55">
        <v>48.0</v>
      </c>
      <c r="D60" s="56"/>
      <c r="E60" s="56"/>
      <c r="F60" s="57"/>
      <c r="G60" s="58"/>
      <c r="H60" s="58"/>
      <c r="I60" s="58"/>
      <c r="J60" s="57"/>
      <c r="K60" s="58"/>
      <c r="L60" s="59"/>
      <c r="M60" s="59"/>
      <c r="N60" s="59"/>
      <c r="O60" s="59"/>
      <c r="P60" s="60">
        <f>IF(H60=Sheet1!$C$7,0,IF(H60="",0,RESUMEN!$F$12))</f>
        <v>0</v>
      </c>
      <c r="Q60" s="60">
        <f>SUM(COUNTIF(L60,Sheet1!$I$3),COUNTIF(L60,Sheet1!$I$4))*RESUMEN!F$13+SUM(COUNTIF(M60,Sheet1!$I$3),COUNTIF(M60,Sheet1!$I$4))*RESUMEN!F$13+SUM(COUNTIF(N60,Sheet1!$I$3),COUNTIF(N60,Sheet1!$I$4))*RESUMEN!F$13</f>
        <v>0</v>
      </c>
      <c r="R60" s="60">
        <f>SUM(COUNTIF(O60,Sheet1!$I$3),COUNTIF(O60,Sheet1!$I$4))*RESUMEN!F$14</f>
        <v>0</v>
      </c>
      <c r="S60" s="60">
        <f>SUMIF(Sheet1!$E$2:$E$8,#REF!,Sheet1!$F$2:$F$8)+SUMIF(Sheet1!$E$2:$E$8,#REF!,Sheet1!$G$2:$G$8)+SUMIF(Sheet1!$E$2:$E$8,I60,Sheet1!$F$2:$F$8)+SUMIF(Sheet1!$E$2:$E$8,I60,Sheet1!$G$2:$G$8)</f>
        <v>0</v>
      </c>
      <c r="T60" s="60">
        <f t="shared" si="2"/>
        <v>0</v>
      </c>
      <c r="U60" s="30"/>
      <c r="V60" s="30"/>
    </row>
    <row r="61" ht="21.75" customHeight="1">
      <c r="A61" s="30" t="str">
        <f t="shared" si="1"/>
        <v/>
      </c>
      <c r="B61" s="30"/>
      <c r="C61" s="55">
        <v>49.0</v>
      </c>
      <c r="D61" s="56"/>
      <c r="E61" s="56"/>
      <c r="F61" s="57"/>
      <c r="G61" s="58"/>
      <c r="H61" s="58"/>
      <c r="I61" s="58"/>
      <c r="J61" s="57"/>
      <c r="K61" s="58"/>
      <c r="L61" s="59"/>
      <c r="M61" s="59"/>
      <c r="N61" s="59"/>
      <c r="O61" s="59"/>
      <c r="P61" s="60">
        <f>IF(H61=Sheet1!$C$7,0,IF(H61="",0,RESUMEN!$F$12))</f>
        <v>0</v>
      </c>
      <c r="Q61" s="60">
        <f>SUM(COUNTIF(L61,Sheet1!$I$3),COUNTIF(L61,Sheet1!$I$4))*RESUMEN!F$13+SUM(COUNTIF(M61,Sheet1!$I$3),COUNTIF(M61,Sheet1!$I$4))*RESUMEN!F$13+SUM(COUNTIF(N61,Sheet1!$I$3),COUNTIF(N61,Sheet1!$I$4))*RESUMEN!F$13</f>
        <v>0</v>
      </c>
      <c r="R61" s="60">
        <f>SUM(COUNTIF(O61,Sheet1!$I$3),COUNTIF(O61,Sheet1!$I$4))*RESUMEN!F$14</f>
        <v>0</v>
      </c>
      <c r="S61" s="60">
        <f>SUMIF(Sheet1!$E$2:$E$8,#REF!,Sheet1!$F$2:$F$8)+SUMIF(Sheet1!$E$2:$E$8,#REF!,Sheet1!$G$2:$G$8)+SUMIF(Sheet1!$E$2:$E$8,I61,Sheet1!$F$2:$F$8)+SUMIF(Sheet1!$E$2:$E$8,I61,Sheet1!$G$2:$G$8)</f>
        <v>0</v>
      </c>
      <c r="T61" s="60">
        <f t="shared" si="2"/>
        <v>0</v>
      </c>
      <c r="U61" s="30"/>
      <c r="V61" s="30"/>
    </row>
    <row r="62" ht="21.75" customHeight="1">
      <c r="A62" s="30" t="str">
        <f t="shared" si="1"/>
        <v/>
      </c>
      <c r="B62" s="30"/>
      <c r="C62" s="55">
        <v>50.0</v>
      </c>
      <c r="D62" s="56"/>
      <c r="E62" s="56"/>
      <c r="F62" s="57"/>
      <c r="G62" s="58"/>
      <c r="H62" s="58"/>
      <c r="I62" s="58"/>
      <c r="J62" s="57"/>
      <c r="K62" s="58"/>
      <c r="L62" s="59"/>
      <c r="M62" s="59"/>
      <c r="N62" s="59"/>
      <c r="O62" s="59"/>
      <c r="P62" s="60">
        <f>IF(H62=Sheet1!$C$7,0,IF(H62="",0,RESUMEN!$F$12))</f>
        <v>0</v>
      </c>
      <c r="Q62" s="60">
        <f>SUM(COUNTIF(L62,Sheet1!$I$3),COUNTIF(L62,Sheet1!$I$4))*RESUMEN!F$13+SUM(COUNTIF(M62,Sheet1!$I$3),COUNTIF(M62,Sheet1!$I$4))*RESUMEN!F$13+SUM(COUNTIF(N62,Sheet1!$I$3),COUNTIF(N62,Sheet1!$I$4))*RESUMEN!F$13</f>
        <v>0</v>
      </c>
      <c r="R62" s="60">
        <f>SUM(COUNTIF(O62,Sheet1!$I$3),COUNTIF(O62,Sheet1!$I$4))*RESUMEN!F$14</f>
        <v>0</v>
      </c>
      <c r="S62" s="60">
        <f>SUMIF(Sheet1!$E$2:$E$8,#REF!,Sheet1!$F$2:$F$8)+SUMIF(Sheet1!$E$2:$E$8,#REF!,Sheet1!$G$2:$G$8)+SUMIF(Sheet1!$E$2:$E$8,I62,Sheet1!$F$2:$F$8)+SUMIF(Sheet1!$E$2:$E$8,I62,Sheet1!$G$2:$G$8)</f>
        <v>0</v>
      </c>
      <c r="T62" s="60">
        <f t="shared" si="2"/>
        <v>0</v>
      </c>
      <c r="U62" s="30"/>
      <c r="V62" s="30"/>
    </row>
    <row r="63" ht="21.75" customHeight="1">
      <c r="A63" s="30" t="str">
        <f t="shared" si="1"/>
        <v/>
      </c>
      <c r="B63" s="30"/>
      <c r="C63" s="55">
        <v>51.0</v>
      </c>
      <c r="D63" s="56"/>
      <c r="E63" s="56"/>
      <c r="F63" s="57"/>
      <c r="G63" s="58"/>
      <c r="H63" s="58"/>
      <c r="I63" s="58"/>
      <c r="J63" s="57"/>
      <c r="K63" s="58"/>
      <c r="L63" s="59"/>
      <c r="M63" s="59"/>
      <c r="N63" s="59"/>
      <c r="O63" s="59"/>
      <c r="P63" s="60">
        <f>IF(H63=Sheet1!$C$7,0,IF(H63="",0,RESUMEN!$F$12))</f>
        <v>0</v>
      </c>
      <c r="Q63" s="60">
        <f>SUM(COUNTIF(L63,Sheet1!$I$3),COUNTIF(L63,Sheet1!$I$4))*RESUMEN!F$13+SUM(COUNTIF(M63,Sheet1!$I$3),COUNTIF(M63,Sheet1!$I$4))*RESUMEN!F$13+SUM(COUNTIF(N63,Sheet1!$I$3),COUNTIF(N63,Sheet1!$I$4))*RESUMEN!F$13</f>
        <v>0</v>
      </c>
      <c r="R63" s="60">
        <f>SUM(COUNTIF(O63,Sheet1!$I$3),COUNTIF(O63,Sheet1!$I$4))*RESUMEN!F$14</f>
        <v>0</v>
      </c>
      <c r="S63" s="60">
        <f>SUMIF(Sheet1!$E$2:$E$8,#REF!,Sheet1!$F$2:$F$8)+SUMIF(Sheet1!$E$2:$E$8,#REF!,Sheet1!$G$2:$G$8)+SUMIF(Sheet1!$E$2:$E$8,I63,Sheet1!$F$2:$F$8)+SUMIF(Sheet1!$E$2:$E$8,I63,Sheet1!$G$2:$G$8)</f>
        <v>0</v>
      </c>
      <c r="T63" s="60">
        <f t="shared" si="2"/>
        <v>0</v>
      </c>
      <c r="U63" s="30"/>
      <c r="V63" s="30"/>
    </row>
    <row r="64" ht="21.75" customHeight="1">
      <c r="A64" s="30" t="str">
        <f t="shared" si="1"/>
        <v/>
      </c>
      <c r="B64" s="30"/>
      <c r="C64" s="55">
        <v>52.0</v>
      </c>
      <c r="D64" s="56"/>
      <c r="E64" s="56"/>
      <c r="F64" s="57"/>
      <c r="G64" s="58"/>
      <c r="H64" s="58"/>
      <c r="I64" s="58"/>
      <c r="J64" s="57"/>
      <c r="K64" s="58"/>
      <c r="L64" s="59"/>
      <c r="M64" s="59"/>
      <c r="N64" s="59"/>
      <c r="O64" s="59"/>
      <c r="P64" s="60">
        <f>IF(H64=Sheet1!$C$7,0,IF(H64="",0,RESUMEN!$F$12))</f>
        <v>0</v>
      </c>
      <c r="Q64" s="60">
        <f>SUM(COUNTIF(L64,Sheet1!$I$3),COUNTIF(L64,Sheet1!$I$4))*RESUMEN!F$13+SUM(COUNTIF(M64,Sheet1!$I$3),COUNTIF(M64,Sheet1!$I$4))*RESUMEN!F$13+SUM(COUNTIF(N64,Sheet1!$I$3),COUNTIF(N64,Sheet1!$I$4))*RESUMEN!F$13</f>
        <v>0</v>
      </c>
      <c r="R64" s="60">
        <f>SUM(COUNTIF(O64,Sheet1!$I$3),COUNTIF(O64,Sheet1!$I$4))*RESUMEN!F$14</f>
        <v>0</v>
      </c>
      <c r="S64" s="60">
        <f>SUMIF(Sheet1!$E$2:$E$8,#REF!,Sheet1!$F$2:$F$8)+SUMIF(Sheet1!$E$2:$E$8,#REF!,Sheet1!$G$2:$G$8)+SUMIF(Sheet1!$E$2:$E$8,I64,Sheet1!$F$2:$F$8)+SUMIF(Sheet1!$E$2:$E$8,I64,Sheet1!$G$2:$G$8)</f>
        <v>0</v>
      </c>
      <c r="T64" s="60">
        <f t="shared" si="2"/>
        <v>0</v>
      </c>
      <c r="U64" s="30"/>
      <c r="V64" s="30"/>
    </row>
    <row r="65" ht="21.75" customHeight="1">
      <c r="A65" s="30" t="str">
        <f t="shared" si="1"/>
        <v/>
      </c>
      <c r="B65" s="30"/>
      <c r="C65" s="55">
        <v>53.0</v>
      </c>
      <c r="D65" s="56"/>
      <c r="E65" s="56"/>
      <c r="F65" s="57"/>
      <c r="G65" s="58"/>
      <c r="H65" s="58"/>
      <c r="I65" s="58"/>
      <c r="J65" s="57"/>
      <c r="K65" s="58"/>
      <c r="L65" s="59"/>
      <c r="M65" s="59"/>
      <c r="N65" s="59"/>
      <c r="O65" s="59"/>
      <c r="P65" s="60">
        <f>IF(H65=Sheet1!$C$7,0,IF(H65="",0,RESUMEN!$F$12))</f>
        <v>0</v>
      </c>
      <c r="Q65" s="60">
        <f>SUM(COUNTIF(L65,Sheet1!$I$3),COUNTIF(L65,Sheet1!$I$4))*RESUMEN!F$13+SUM(COUNTIF(M65,Sheet1!$I$3),COUNTIF(M65,Sheet1!$I$4))*RESUMEN!F$13+SUM(COUNTIF(N65,Sheet1!$I$3),COUNTIF(N65,Sheet1!$I$4))*RESUMEN!F$13</f>
        <v>0</v>
      </c>
      <c r="R65" s="60">
        <f>SUM(COUNTIF(O65,Sheet1!$I$3),COUNTIF(O65,Sheet1!$I$4))*RESUMEN!F$14</f>
        <v>0</v>
      </c>
      <c r="S65" s="60">
        <f>SUMIF(Sheet1!$E$2:$E$8,#REF!,Sheet1!$F$2:$F$8)+SUMIF(Sheet1!$E$2:$E$8,#REF!,Sheet1!$G$2:$G$8)+SUMIF(Sheet1!$E$2:$E$8,I65,Sheet1!$F$2:$F$8)+SUMIF(Sheet1!$E$2:$E$8,I65,Sheet1!$G$2:$G$8)</f>
        <v>0</v>
      </c>
      <c r="T65" s="60">
        <f t="shared" si="2"/>
        <v>0</v>
      </c>
      <c r="U65" s="30"/>
      <c r="V65" s="30"/>
    </row>
    <row r="66" ht="21.75" customHeight="1">
      <c r="A66" s="30" t="str">
        <f t="shared" si="1"/>
        <v/>
      </c>
      <c r="B66" s="30"/>
      <c r="C66" s="55">
        <v>54.0</v>
      </c>
      <c r="D66" s="56"/>
      <c r="E66" s="56"/>
      <c r="F66" s="57"/>
      <c r="G66" s="58"/>
      <c r="H66" s="58"/>
      <c r="I66" s="58"/>
      <c r="J66" s="57"/>
      <c r="K66" s="58"/>
      <c r="L66" s="59"/>
      <c r="M66" s="59"/>
      <c r="N66" s="59"/>
      <c r="O66" s="59"/>
      <c r="P66" s="60">
        <f>IF(H66=Sheet1!$C$7,0,IF(H66="",0,RESUMEN!$F$12))</f>
        <v>0</v>
      </c>
      <c r="Q66" s="60">
        <f>SUM(COUNTIF(L66,Sheet1!$I$3),COUNTIF(L66,Sheet1!$I$4))*RESUMEN!F$13+SUM(COUNTIF(M66,Sheet1!$I$3),COUNTIF(M66,Sheet1!$I$4))*RESUMEN!F$13+SUM(COUNTIF(N66,Sheet1!$I$3),COUNTIF(N66,Sheet1!$I$4))*RESUMEN!F$13</f>
        <v>0</v>
      </c>
      <c r="R66" s="60">
        <f>SUM(COUNTIF(O66,Sheet1!$I$3),COUNTIF(O66,Sheet1!$I$4))*RESUMEN!F$14</f>
        <v>0</v>
      </c>
      <c r="S66" s="60">
        <f>SUMIF(Sheet1!$E$2:$E$8,#REF!,Sheet1!$F$2:$F$8)+SUMIF(Sheet1!$E$2:$E$8,#REF!,Sheet1!$G$2:$G$8)+SUMIF(Sheet1!$E$2:$E$8,I66,Sheet1!$F$2:$F$8)+SUMIF(Sheet1!$E$2:$E$8,I66,Sheet1!$G$2:$G$8)</f>
        <v>0</v>
      </c>
      <c r="T66" s="60">
        <f t="shared" si="2"/>
        <v>0</v>
      </c>
      <c r="U66" s="30"/>
      <c r="V66" s="30"/>
    </row>
    <row r="67" ht="21.75" customHeight="1">
      <c r="A67" s="30" t="str">
        <f t="shared" si="1"/>
        <v/>
      </c>
      <c r="B67" s="30"/>
      <c r="C67" s="55">
        <v>55.0</v>
      </c>
      <c r="D67" s="56"/>
      <c r="E67" s="56"/>
      <c r="F67" s="57"/>
      <c r="G67" s="58"/>
      <c r="H67" s="58"/>
      <c r="I67" s="58"/>
      <c r="J67" s="57"/>
      <c r="K67" s="58"/>
      <c r="L67" s="59"/>
      <c r="M67" s="59"/>
      <c r="N67" s="59"/>
      <c r="O67" s="59"/>
      <c r="P67" s="60">
        <f>IF(H67=Sheet1!$C$7,0,IF(H67="",0,RESUMEN!$F$12))</f>
        <v>0</v>
      </c>
      <c r="Q67" s="60">
        <f>SUM(COUNTIF(L67,Sheet1!$I$3),COUNTIF(L67,Sheet1!$I$4))*RESUMEN!F$13+SUM(COUNTIF(M67,Sheet1!$I$3),COUNTIF(M67,Sheet1!$I$4))*RESUMEN!F$13+SUM(COUNTIF(N67,Sheet1!$I$3),COUNTIF(N67,Sheet1!$I$4))*RESUMEN!F$13</f>
        <v>0</v>
      </c>
      <c r="R67" s="60">
        <f>SUM(COUNTIF(O67,Sheet1!$I$3),COUNTIF(O67,Sheet1!$I$4))*RESUMEN!F$14</f>
        <v>0</v>
      </c>
      <c r="S67" s="60">
        <f>SUMIF(Sheet1!$E$2:$E$8,#REF!,Sheet1!$F$2:$F$8)+SUMIF(Sheet1!$E$2:$E$8,#REF!,Sheet1!$G$2:$G$8)+SUMIF(Sheet1!$E$2:$E$8,I67,Sheet1!$F$2:$F$8)+SUMIF(Sheet1!$E$2:$E$8,I67,Sheet1!$G$2:$G$8)</f>
        <v>0</v>
      </c>
      <c r="T67" s="60">
        <f t="shared" si="2"/>
        <v>0</v>
      </c>
      <c r="U67" s="30"/>
      <c r="V67" s="30"/>
    </row>
    <row r="68" ht="21.75" customHeight="1">
      <c r="A68" s="30" t="str">
        <f t="shared" si="1"/>
        <v/>
      </c>
      <c r="B68" s="30"/>
      <c r="C68" s="55">
        <v>56.0</v>
      </c>
      <c r="D68" s="56"/>
      <c r="E68" s="56"/>
      <c r="F68" s="57"/>
      <c r="G68" s="58"/>
      <c r="H68" s="58"/>
      <c r="I68" s="58"/>
      <c r="J68" s="57"/>
      <c r="K68" s="58"/>
      <c r="L68" s="59"/>
      <c r="M68" s="59"/>
      <c r="N68" s="59"/>
      <c r="O68" s="59"/>
      <c r="P68" s="60">
        <f>IF(H68=Sheet1!$C$7,0,IF(H68="",0,RESUMEN!$F$12))</f>
        <v>0</v>
      </c>
      <c r="Q68" s="60">
        <f>SUM(COUNTIF(L68,Sheet1!$I$3),COUNTIF(L68,Sheet1!$I$4))*RESUMEN!F$13+SUM(COUNTIF(M68,Sheet1!$I$3),COUNTIF(M68,Sheet1!$I$4))*RESUMEN!F$13+SUM(COUNTIF(N68,Sheet1!$I$3),COUNTIF(N68,Sheet1!$I$4))*RESUMEN!F$13</f>
        <v>0</v>
      </c>
      <c r="R68" s="60">
        <f>SUM(COUNTIF(O68,Sheet1!$I$3),COUNTIF(O68,Sheet1!$I$4))*RESUMEN!F$14</f>
        <v>0</v>
      </c>
      <c r="S68" s="60">
        <f>SUMIF(Sheet1!$E$2:$E$8,#REF!,Sheet1!$F$2:$F$8)+SUMIF(Sheet1!$E$2:$E$8,#REF!,Sheet1!$G$2:$G$8)+SUMIF(Sheet1!$E$2:$E$8,I68,Sheet1!$F$2:$F$8)+SUMIF(Sheet1!$E$2:$E$8,I68,Sheet1!$G$2:$G$8)</f>
        <v>0</v>
      </c>
      <c r="T68" s="60">
        <f t="shared" si="2"/>
        <v>0</v>
      </c>
      <c r="U68" s="30"/>
      <c r="V68" s="30"/>
    </row>
    <row r="69" ht="21.75" customHeight="1">
      <c r="A69" s="30" t="str">
        <f t="shared" si="1"/>
        <v/>
      </c>
      <c r="B69" s="30"/>
      <c r="C69" s="55">
        <v>57.0</v>
      </c>
      <c r="D69" s="56"/>
      <c r="E69" s="56"/>
      <c r="F69" s="57"/>
      <c r="G69" s="58"/>
      <c r="H69" s="58"/>
      <c r="I69" s="58"/>
      <c r="J69" s="57"/>
      <c r="K69" s="58"/>
      <c r="L69" s="59"/>
      <c r="M69" s="59"/>
      <c r="N69" s="59"/>
      <c r="O69" s="59"/>
      <c r="P69" s="60">
        <f>IF(H69=Sheet1!$C$7,0,IF(H69="",0,RESUMEN!$F$12))</f>
        <v>0</v>
      </c>
      <c r="Q69" s="60">
        <f>SUM(COUNTIF(L69,Sheet1!$I$3),COUNTIF(L69,Sheet1!$I$4))*RESUMEN!F$13+SUM(COUNTIF(M69,Sheet1!$I$3),COUNTIF(M69,Sheet1!$I$4))*RESUMEN!F$13+SUM(COUNTIF(N69,Sheet1!$I$3),COUNTIF(N69,Sheet1!$I$4))*RESUMEN!F$13</f>
        <v>0</v>
      </c>
      <c r="R69" s="60">
        <f>SUM(COUNTIF(O69,Sheet1!$I$3),COUNTIF(O69,Sheet1!$I$4))*RESUMEN!F$14</f>
        <v>0</v>
      </c>
      <c r="S69" s="60">
        <f>SUMIF(Sheet1!$E$2:$E$8,#REF!,Sheet1!$F$2:$F$8)+SUMIF(Sheet1!$E$2:$E$8,#REF!,Sheet1!$G$2:$G$8)+SUMIF(Sheet1!$E$2:$E$8,I69,Sheet1!$F$2:$F$8)+SUMIF(Sheet1!$E$2:$E$8,I69,Sheet1!$G$2:$G$8)</f>
        <v>0</v>
      </c>
      <c r="T69" s="60">
        <f t="shared" si="2"/>
        <v>0</v>
      </c>
      <c r="U69" s="30"/>
      <c r="V69" s="30"/>
    </row>
    <row r="70" ht="21.75" customHeight="1">
      <c r="A70" s="30" t="str">
        <f t="shared" si="1"/>
        <v/>
      </c>
      <c r="B70" s="30"/>
      <c r="C70" s="55">
        <v>58.0</v>
      </c>
      <c r="D70" s="56"/>
      <c r="E70" s="56"/>
      <c r="F70" s="57"/>
      <c r="G70" s="58"/>
      <c r="H70" s="58"/>
      <c r="I70" s="58"/>
      <c r="J70" s="57"/>
      <c r="K70" s="58"/>
      <c r="L70" s="59"/>
      <c r="M70" s="59"/>
      <c r="N70" s="59"/>
      <c r="O70" s="59"/>
      <c r="P70" s="60">
        <f>IF(H70=Sheet1!$C$7,0,IF(H70="",0,RESUMEN!$F$12))</f>
        <v>0</v>
      </c>
      <c r="Q70" s="60">
        <f>SUM(COUNTIF(L70,Sheet1!$I$3),COUNTIF(L70,Sheet1!$I$4))*RESUMEN!F$13+SUM(COUNTIF(M70,Sheet1!$I$3),COUNTIF(M70,Sheet1!$I$4))*RESUMEN!F$13+SUM(COUNTIF(N70,Sheet1!$I$3),COUNTIF(N70,Sheet1!$I$4))*RESUMEN!F$13</f>
        <v>0</v>
      </c>
      <c r="R70" s="60">
        <f>SUM(COUNTIF(O70,Sheet1!$I$3),COUNTIF(O70,Sheet1!$I$4))*RESUMEN!F$14</f>
        <v>0</v>
      </c>
      <c r="S70" s="60">
        <f>SUMIF(Sheet1!$E$2:$E$8,#REF!,Sheet1!$F$2:$F$8)+SUMIF(Sheet1!$E$2:$E$8,#REF!,Sheet1!$G$2:$G$8)+SUMIF(Sheet1!$E$2:$E$8,I70,Sheet1!$F$2:$F$8)+SUMIF(Sheet1!$E$2:$E$8,I70,Sheet1!$G$2:$G$8)</f>
        <v>0</v>
      </c>
      <c r="T70" s="60">
        <f t="shared" si="2"/>
        <v>0</v>
      </c>
      <c r="U70" s="30"/>
      <c r="V70" s="30"/>
    </row>
    <row r="71" ht="21.75" customHeight="1">
      <c r="A71" s="30" t="str">
        <f t="shared" si="1"/>
        <v/>
      </c>
      <c r="B71" s="30"/>
      <c r="C71" s="55">
        <v>59.0</v>
      </c>
      <c r="D71" s="56"/>
      <c r="E71" s="56"/>
      <c r="F71" s="57"/>
      <c r="G71" s="58"/>
      <c r="H71" s="58"/>
      <c r="I71" s="58"/>
      <c r="J71" s="57"/>
      <c r="K71" s="58"/>
      <c r="L71" s="59"/>
      <c r="M71" s="59"/>
      <c r="N71" s="59"/>
      <c r="O71" s="59"/>
      <c r="P71" s="60">
        <f>IF(H71=Sheet1!$C$7,0,IF(H71="",0,RESUMEN!$F$12))</f>
        <v>0</v>
      </c>
      <c r="Q71" s="60">
        <f>SUM(COUNTIF(L71,Sheet1!$I$3),COUNTIF(L71,Sheet1!$I$4))*RESUMEN!F$13+SUM(COUNTIF(M71,Sheet1!$I$3),COUNTIF(M71,Sheet1!$I$4))*RESUMEN!F$13+SUM(COUNTIF(N71,Sheet1!$I$3),COUNTIF(N71,Sheet1!$I$4))*RESUMEN!F$13</f>
        <v>0</v>
      </c>
      <c r="R71" s="60">
        <f>SUM(COUNTIF(O71,Sheet1!$I$3),COUNTIF(O71,Sheet1!$I$4))*RESUMEN!F$14</f>
        <v>0</v>
      </c>
      <c r="S71" s="60">
        <f>SUMIF(Sheet1!$E$2:$E$8,#REF!,Sheet1!$F$2:$F$8)+SUMIF(Sheet1!$E$2:$E$8,#REF!,Sheet1!$G$2:$G$8)+SUMIF(Sheet1!$E$2:$E$8,I71,Sheet1!$F$2:$F$8)+SUMIF(Sheet1!$E$2:$E$8,I71,Sheet1!$G$2:$G$8)</f>
        <v>0</v>
      </c>
      <c r="T71" s="60">
        <f t="shared" si="2"/>
        <v>0</v>
      </c>
      <c r="U71" s="30"/>
      <c r="V71" s="30"/>
    </row>
    <row r="72" ht="21.75" customHeight="1">
      <c r="A72" s="30" t="str">
        <f t="shared" si="1"/>
        <v/>
      </c>
      <c r="B72" s="30"/>
      <c r="C72" s="55">
        <v>60.0</v>
      </c>
      <c r="D72" s="56"/>
      <c r="E72" s="56"/>
      <c r="F72" s="57"/>
      <c r="G72" s="58"/>
      <c r="H72" s="58"/>
      <c r="I72" s="58"/>
      <c r="J72" s="57"/>
      <c r="K72" s="58"/>
      <c r="L72" s="59"/>
      <c r="M72" s="59"/>
      <c r="N72" s="59"/>
      <c r="O72" s="59"/>
      <c r="P72" s="60">
        <f>IF(H72=Sheet1!$C$7,0,IF(H72="",0,RESUMEN!$F$12))</f>
        <v>0</v>
      </c>
      <c r="Q72" s="60">
        <f>SUM(COUNTIF(L72,Sheet1!$I$3),COUNTIF(L72,Sheet1!$I$4))*RESUMEN!F$13+SUM(COUNTIF(M72,Sheet1!$I$3),COUNTIF(M72,Sheet1!$I$4))*RESUMEN!F$13+SUM(COUNTIF(N72,Sheet1!$I$3),COUNTIF(N72,Sheet1!$I$4))*RESUMEN!F$13</f>
        <v>0</v>
      </c>
      <c r="R72" s="60">
        <f>SUM(COUNTIF(O72,Sheet1!$I$3),COUNTIF(O72,Sheet1!$I$4))*RESUMEN!F$14</f>
        <v>0</v>
      </c>
      <c r="S72" s="60">
        <f>SUMIF(Sheet1!$E$2:$E$8,#REF!,Sheet1!$F$2:$F$8)+SUMIF(Sheet1!$E$2:$E$8,#REF!,Sheet1!$G$2:$G$8)+SUMIF(Sheet1!$E$2:$E$8,I72,Sheet1!$F$2:$F$8)+SUMIF(Sheet1!$E$2:$E$8,I72,Sheet1!$G$2:$G$8)</f>
        <v>0</v>
      </c>
      <c r="T72" s="60">
        <f t="shared" si="2"/>
        <v>0</v>
      </c>
      <c r="U72" s="30"/>
      <c r="V72" s="30"/>
    </row>
    <row r="73" ht="21.75" customHeight="1">
      <c r="A73" s="30" t="str">
        <f t="shared" si="1"/>
        <v/>
      </c>
      <c r="B73" s="30"/>
      <c r="C73" s="55">
        <v>61.0</v>
      </c>
      <c r="D73" s="56"/>
      <c r="E73" s="56"/>
      <c r="F73" s="57"/>
      <c r="G73" s="58"/>
      <c r="H73" s="58"/>
      <c r="I73" s="58"/>
      <c r="J73" s="57"/>
      <c r="K73" s="58"/>
      <c r="L73" s="59"/>
      <c r="M73" s="59"/>
      <c r="N73" s="59"/>
      <c r="O73" s="59"/>
      <c r="P73" s="60">
        <f>IF(H73=Sheet1!$C$7,0,IF(H73="",0,RESUMEN!$F$12))</f>
        <v>0</v>
      </c>
      <c r="Q73" s="60">
        <f>SUM(COUNTIF(L73,Sheet1!$I$3),COUNTIF(L73,Sheet1!$I$4))*RESUMEN!F$13+SUM(COUNTIF(M73,Sheet1!$I$3),COUNTIF(M73,Sheet1!$I$4))*RESUMEN!F$13+SUM(COUNTIF(N73,Sheet1!$I$3),COUNTIF(N73,Sheet1!$I$4))*RESUMEN!F$13</f>
        <v>0</v>
      </c>
      <c r="R73" s="60">
        <f>SUM(COUNTIF(O73,Sheet1!$I$3),COUNTIF(O73,Sheet1!$I$4))*RESUMEN!F$14</f>
        <v>0</v>
      </c>
      <c r="S73" s="60">
        <f>SUMIF(Sheet1!$E$2:$E$8,#REF!,Sheet1!$F$2:$F$8)+SUMIF(Sheet1!$E$2:$E$8,#REF!,Sheet1!$G$2:$G$8)+SUMIF(Sheet1!$E$2:$E$8,I73,Sheet1!$F$2:$F$8)+SUMIF(Sheet1!$E$2:$E$8,I73,Sheet1!$G$2:$G$8)</f>
        <v>0</v>
      </c>
      <c r="T73" s="60">
        <f t="shared" si="2"/>
        <v>0</v>
      </c>
      <c r="U73" s="30"/>
      <c r="V73" s="30"/>
    </row>
    <row r="74" ht="21.75" customHeight="1">
      <c r="A74" s="30" t="str">
        <f t="shared" si="1"/>
        <v/>
      </c>
      <c r="B74" s="30"/>
      <c r="C74" s="55">
        <v>62.0</v>
      </c>
      <c r="D74" s="56"/>
      <c r="E74" s="56"/>
      <c r="F74" s="57"/>
      <c r="G74" s="58"/>
      <c r="H74" s="58"/>
      <c r="I74" s="58"/>
      <c r="J74" s="57"/>
      <c r="K74" s="58"/>
      <c r="L74" s="59"/>
      <c r="M74" s="59"/>
      <c r="N74" s="59"/>
      <c r="O74" s="59"/>
      <c r="P74" s="60">
        <f>IF(H74=Sheet1!$C$7,0,IF(H74="",0,RESUMEN!$F$12))</f>
        <v>0</v>
      </c>
      <c r="Q74" s="60">
        <f>SUM(COUNTIF(L74,Sheet1!$I$3),COUNTIF(L74,Sheet1!$I$4))*RESUMEN!F$13+SUM(COUNTIF(M74,Sheet1!$I$3),COUNTIF(M74,Sheet1!$I$4))*RESUMEN!F$13+SUM(COUNTIF(N74,Sheet1!$I$3),COUNTIF(N74,Sheet1!$I$4))*RESUMEN!F$13</f>
        <v>0</v>
      </c>
      <c r="R74" s="60">
        <f>SUM(COUNTIF(O74,Sheet1!$I$3),COUNTIF(O74,Sheet1!$I$4))*RESUMEN!F$14</f>
        <v>0</v>
      </c>
      <c r="S74" s="60">
        <f>SUMIF(Sheet1!$E$2:$E$8,#REF!,Sheet1!$F$2:$F$8)+SUMIF(Sheet1!$E$2:$E$8,#REF!,Sheet1!$G$2:$G$8)+SUMIF(Sheet1!$E$2:$E$8,I74,Sheet1!$F$2:$F$8)+SUMIF(Sheet1!$E$2:$E$8,I74,Sheet1!$G$2:$G$8)</f>
        <v>0</v>
      </c>
      <c r="T74" s="60">
        <f t="shared" si="2"/>
        <v>0</v>
      </c>
      <c r="U74" s="30"/>
      <c r="V74" s="30"/>
    </row>
    <row r="75" ht="21.75" customHeight="1">
      <c r="A75" s="30" t="str">
        <f t="shared" si="1"/>
        <v/>
      </c>
      <c r="B75" s="30"/>
      <c r="C75" s="55">
        <v>63.0</v>
      </c>
      <c r="D75" s="56"/>
      <c r="E75" s="56"/>
      <c r="F75" s="57"/>
      <c r="G75" s="58"/>
      <c r="H75" s="58"/>
      <c r="I75" s="58"/>
      <c r="J75" s="57"/>
      <c r="K75" s="58"/>
      <c r="L75" s="59"/>
      <c r="M75" s="59"/>
      <c r="N75" s="59"/>
      <c r="O75" s="59"/>
      <c r="P75" s="60">
        <f>IF(H75=Sheet1!$C$7,0,IF(H75="",0,RESUMEN!$F$12))</f>
        <v>0</v>
      </c>
      <c r="Q75" s="60">
        <f>SUM(COUNTIF(L75,Sheet1!$I$3),COUNTIF(L75,Sheet1!$I$4))*RESUMEN!F$13+SUM(COUNTIF(M75,Sheet1!$I$3),COUNTIF(M75,Sheet1!$I$4))*RESUMEN!F$13+SUM(COUNTIF(N75,Sheet1!$I$3),COUNTIF(N75,Sheet1!$I$4))*RESUMEN!F$13</f>
        <v>0</v>
      </c>
      <c r="R75" s="60">
        <f>SUM(COUNTIF(O75,Sheet1!$I$3),COUNTIF(O75,Sheet1!$I$4))*RESUMEN!F$14</f>
        <v>0</v>
      </c>
      <c r="S75" s="60">
        <f>SUMIF(Sheet1!$E$2:$E$8,#REF!,Sheet1!$F$2:$F$8)+SUMIF(Sheet1!$E$2:$E$8,#REF!,Sheet1!$G$2:$G$8)+SUMIF(Sheet1!$E$2:$E$8,I75,Sheet1!$F$2:$F$8)+SUMIF(Sheet1!$E$2:$E$8,I75,Sheet1!$G$2:$G$8)</f>
        <v>0</v>
      </c>
      <c r="T75" s="60">
        <f t="shared" si="2"/>
        <v>0</v>
      </c>
      <c r="U75" s="30"/>
      <c r="V75" s="30"/>
    </row>
    <row r="76" ht="21.75" customHeight="1">
      <c r="A76" s="30" t="str">
        <f t="shared" si="1"/>
        <v/>
      </c>
      <c r="B76" s="30"/>
      <c r="C76" s="55">
        <v>64.0</v>
      </c>
      <c r="D76" s="56"/>
      <c r="E76" s="56"/>
      <c r="F76" s="57"/>
      <c r="G76" s="58"/>
      <c r="H76" s="58"/>
      <c r="I76" s="58"/>
      <c r="J76" s="57"/>
      <c r="K76" s="58"/>
      <c r="L76" s="59"/>
      <c r="M76" s="59"/>
      <c r="N76" s="59"/>
      <c r="O76" s="59"/>
      <c r="P76" s="60">
        <f>IF(H76=Sheet1!$C$7,0,IF(H76="",0,RESUMEN!$F$12))</f>
        <v>0</v>
      </c>
      <c r="Q76" s="60">
        <f>SUM(COUNTIF(L76,Sheet1!$I$3),COUNTIF(L76,Sheet1!$I$4))*RESUMEN!F$13+SUM(COUNTIF(M76,Sheet1!$I$3),COUNTIF(M76,Sheet1!$I$4))*RESUMEN!F$13+SUM(COUNTIF(N76,Sheet1!$I$3),COUNTIF(N76,Sheet1!$I$4))*RESUMEN!F$13</f>
        <v>0</v>
      </c>
      <c r="R76" s="60">
        <f>SUM(COUNTIF(O76,Sheet1!$I$3),COUNTIF(O76,Sheet1!$I$4))*RESUMEN!F$14</f>
        <v>0</v>
      </c>
      <c r="S76" s="60">
        <f>SUMIF(Sheet1!$E$2:$E$8,#REF!,Sheet1!$F$2:$F$8)+SUMIF(Sheet1!$E$2:$E$8,#REF!,Sheet1!$G$2:$G$8)+SUMIF(Sheet1!$E$2:$E$8,I76,Sheet1!$F$2:$F$8)+SUMIF(Sheet1!$E$2:$E$8,I76,Sheet1!$G$2:$G$8)</f>
        <v>0</v>
      </c>
      <c r="T76" s="60">
        <f t="shared" si="2"/>
        <v>0</v>
      </c>
      <c r="U76" s="30"/>
      <c r="V76" s="30"/>
    </row>
    <row r="77" ht="21.75" customHeight="1">
      <c r="A77" s="30" t="str">
        <f t="shared" si="1"/>
        <v/>
      </c>
      <c r="B77" s="30"/>
      <c r="C77" s="55">
        <v>65.0</v>
      </c>
      <c r="D77" s="56"/>
      <c r="E77" s="56"/>
      <c r="F77" s="57"/>
      <c r="G77" s="58"/>
      <c r="H77" s="58"/>
      <c r="I77" s="58"/>
      <c r="J77" s="57"/>
      <c r="K77" s="58"/>
      <c r="L77" s="59"/>
      <c r="M77" s="59"/>
      <c r="N77" s="59"/>
      <c r="O77" s="59"/>
      <c r="P77" s="60">
        <f>IF(H77=Sheet1!$C$7,0,IF(H77="",0,RESUMEN!$F$12))</f>
        <v>0</v>
      </c>
      <c r="Q77" s="60">
        <f>SUM(COUNTIF(L77,Sheet1!$I$3),COUNTIF(L77,Sheet1!$I$4))*RESUMEN!F$13+SUM(COUNTIF(M77,Sheet1!$I$3),COUNTIF(M77,Sheet1!$I$4))*RESUMEN!F$13+SUM(COUNTIF(N77,Sheet1!$I$3),COUNTIF(N77,Sheet1!$I$4))*RESUMEN!F$13</f>
        <v>0</v>
      </c>
      <c r="R77" s="60">
        <f>SUM(COUNTIF(O77,Sheet1!$I$3),COUNTIF(O77,Sheet1!$I$4))*RESUMEN!F$14</f>
        <v>0</v>
      </c>
      <c r="S77" s="60">
        <f>SUMIF(Sheet1!$E$2:$E$8,#REF!,Sheet1!$F$2:$F$8)+SUMIF(Sheet1!$E$2:$E$8,#REF!,Sheet1!$G$2:$G$8)+SUMIF(Sheet1!$E$2:$E$8,I77,Sheet1!$F$2:$F$8)+SUMIF(Sheet1!$E$2:$E$8,I77,Sheet1!$G$2:$G$8)</f>
        <v>0</v>
      </c>
      <c r="T77" s="60">
        <f t="shared" si="2"/>
        <v>0</v>
      </c>
      <c r="U77" s="30"/>
      <c r="V77" s="30"/>
    </row>
    <row r="78" ht="21.75" customHeight="1">
      <c r="A78" s="30" t="str">
        <f t="shared" si="1"/>
        <v/>
      </c>
      <c r="B78" s="30"/>
      <c r="C78" s="55">
        <v>66.0</v>
      </c>
      <c r="D78" s="56"/>
      <c r="E78" s="56"/>
      <c r="F78" s="57"/>
      <c r="G78" s="58"/>
      <c r="H78" s="58"/>
      <c r="I78" s="58"/>
      <c r="J78" s="57"/>
      <c r="K78" s="58"/>
      <c r="L78" s="59"/>
      <c r="M78" s="59"/>
      <c r="N78" s="59"/>
      <c r="O78" s="59"/>
      <c r="P78" s="60">
        <f>IF(H78=Sheet1!$C$7,0,IF(H78="",0,RESUMEN!$F$12))</f>
        <v>0</v>
      </c>
      <c r="Q78" s="60">
        <f>SUM(COUNTIF(L78,Sheet1!$I$3),COUNTIF(L78,Sheet1!$I$4))*RESUMEN!F$13+SUM(COUNTIF(M78,Sheet1!$I$3),COUNTIF(M78,Sheet1!$I$4))*RESUMEN!F$13+SUM(COUNTIF(N78,Sheet1!$I$3),COUNTIF(N78,Sheet1!$I$4))*RESUMEN!F$13</f>
        <v>0</v>
      </c>
      <c r="R78" s="60">
        <f>SUM(COUNTIF(O78,Sheet1!$I$3),COUNTIF(O78,Sheet1!$I$4))*RESUMEN!F$14</f>
        <v>0</v>
      </c>
      <c r="S78" s="60">
        <f>SUMIF(Sheet1!$E$2:$E$8,#REF!,Sheet1!$F$2:$F$8)+SUMIF(Sheet1!$E$2:$E$8,#REF!,Sheet1!$G$2:$G$8)+SUMIF(Sheet1!$E$2:$E$8,I78,Sheet1!$F$2:$F$8)+SUMIF(Sheet1!$E$2:$E$8,I78,Sheet1!$G$2:$G$8)</f>
        <v>0</v>
      </c>
      <c r="T78" s="60">
        <f t="shared" si="2"/>
        <v>0</v>
      </c>
      <c r="U78" s="30"/>
      <c r="V78" s="30"/>
    </row>
    <row r="79" ht="21.75" customHeight="1">
      <c r="A79" s="30" t="str">
        <f t="shared" si="1"/>
        <v/>
      </c>
      <c r="B79" s="30"/>
      <c r="C79" s="55">
        <v>67.0</v>
      </c>
      <c r="D79" s="56"/>
      <c r="E79" s="56"/>
      <c r="F79" s="57"/>
      <c r="G79" s="58"/>
      <c r="H79" s="58"/>
      <c r="I79" s="58"/>
      <c r="J79" s="57"/>
      <c r="K79" s="58"/>
      <c r="L79" s="59"/>
      <c r="M79" s="59"/>
      <c r="N79" s="59"/>
      <c r="O79" s="59"/>
      <c r="P79" s="60">
        <f>IF(H79=Sheet1!$C$7,0,IF(H79="",0,RESUMEN!$F$12))</f>
        <v>0</v>
      </c>
      <c r="Q79" s="60">
        <f>SUM(COUNTIF(L79,Sheet1!$I$3),COUNTIF(L79,Sheet1!$I$4))*RESUMEN!F$13+SUM(COUNTIF(M79,Sheet1!$I$3),COUNTIF(M79,Sheet1!$I$4))*RESUMEN!F$13+SUM(COUNTIF(N79,Sheet1!$I$3),COUNTIF(N79,Sheet1!$I$4))*RESUMEN!F$13</f>
        <v>0</v>
      </c>
      <c r="R79" s="60">
        <f>SUM(COUNTIF(O79,Sheet1!$I$3),COUNTIF(O79,Sheet1!$I$4))*RESUMEN!F$14</f>
        <v>0</v>
      </c>
      <c r="S79" s="60">
        <f>SUMIF(Sheet1!$E$2:$E$8,#REF!,Sheet1!$F$2:$F$8)+SUMIF(Sheet1!$E$2:$E$8,#REF!,Sheet1!$G$2:$G$8)+SUMIF(Sheet1!$E$2:$E$8,I79,Sheet1!$F$2:$F$8)+SUMIF(Sheet1!$E$2:$E$8,I79,Sheet1!$G$2:$G$8)</f>
        <v>0</v>
      </c>
      <c r="T79" s="60">
        <f t="shared" si="2"/>
        <v>0</v>
      </c>
      <c r="U79" s="30"/>
      <c r="V79" s="30"/>
    </row>
    <row r="80" ht="21.75" customHeight="1">
      <c r="A80" s="30" t="str">
        <f t="shared" si="1"/>
        <v/>
      </c>
      <c r="B80" s="30"/>
      <c r="C80" s="55">
        <v>68.0</v>
      </c>
      <c r="D80" s="56"/>
      <c r="E80" s="56"/>
      <c r="F80" s="57"/>
      <c r="G80" s="58"/>
      <c r="H80" s="58"/>
      <c r="I80" s="58"/>
      <c r="J80" s="57"/>
      <c r="K80" s="58"/>
      <c r="L80" s="59"/>
      <c r="M80" s="59"/>
      <c r="N80" s="59"/>
      <c r="O80" s="59"/>
      <c r="P80" s="60">
        <f>IF(H80=Sheet1!$C$7,0,IF(H80="",0,RESUMEN!$F$12))</f>
        <v>0</v>
      </c>
      <c r="Q80" s="60">
        <f>SUM(COUNTIF(L80,Sheet1!$I$3),COUNTIF(L80,Sheet1!$I$4))*RESUMEN!F$13+SUM(COUNTIF(M80,Sheet1!$I$3),COUNTIF(M80,Sheet1!$I$4))*RESUMEN!F$13+SUM(COUNTIF(N80,Sheet1!$I$3),COUNTIF(N80,Sheet1!$I$4))*RESUMEN!F$13</f>
        <v>0</v>
      </c>
      <c r="R80" s="60">
        <f>SUM(COUNTIF(O80,Sheet1!$I$3),COUNTIF(O80,Sheet1!$I$4))*RESUMEN!F$14</f>
        <v>0</v>
      </c>
      <c r="S80" s="60">
        <f>SUMIF(Sheet1!$E$2:$E$8,#REF!,Sheet1!$F$2:$F$8)+SUMIF(Sheet1!$E$2:$E$8,#REF!,Sheet1!$G$2:$G$8)+SUMIF(Sheet1!$E$2:$E$8,I80,Sheet1!$F$2:$F$8)+SUMIF(Sheet1!$E$2:$E$8,I80,Sheet1!$G$2:$G$8)</f>
        <v>0</v>
      </c>
      <c r="T80" s="60">
        <f t="shared" si="2"/>
        <v>0</v>
      </c>
      <c r="U80" s="30"/>
      <c r="V80" s="30"/>
    </row>
    <row r="81" ht="21.75" customHeight="1">
      <c r="A81" s="30" t="str">
        <f t="shared" si="1"/>
        <v/>
      </c>
      <c r="B81" s="30"/>
      <c r="C81" s="55">
        <v>69.0</v>
      </c>
      <c r="D81" s="56"/>
      <c r="E81" s="56"/>
      <c r="F81" s="57"/>
      <c r="G81" s="58"/>
      <c r="H81" s="58"/>
      <c r="I81" s="58"/>
      <c r="J81" s="57"/>
      <c r="K81" s="58"/>
      <c r="L81" s="59"/>
      <c r="M81" s="59"/>
      <c r="N81" s="59"/>
      <c r="O81" s="59"/>
      <c r="P81" s="60">
        <f>IF(H81=Sheet1!$C$7,0,IF(H81="",0,RESUMEN!$F$12))</f>
        <v>0</v>
      </c>
      <c r="Q81" s="60">
        <f>SUM(COUNTIF(L81,Sheet1!$I$3),COUNTIF(L81,Sheet1!$I$4))*RESUMEN!F$13+SUM(COUNTIF(M81,Sheet1!$I$3),COUNTIF(M81,Sheet1!$I$4))*RESUMEN!F$13+SUM(COUNTIF(N81,Sheet1!$I$3),COUNTIF(N81,Sheet1!$I$4))*RESUMEN!F$13</f>
        <v>0</v>
      </c>
      <c r="R81" s="60">
        <f>SUM(COUNTIF(O81,Sheet1!$I$3),COUNTIF(O81,Sheet1!$I$4))*RESUMEN!F$14</f>
        <v>0</v>
      </c>
      <c r="S81" s="60">
        <f>SUMIF(Sheet1!$E$2:$E$8,#REF!,Sheet1!$F$2:$F$8)+SUMIF(Sheet1!$E$2:$E$8,#REF!,Sheet1!$G$2:$G$8)+SUMIF(Sheet1!$E$2:$E$8,I81,Sheet1!$F$2:$F$8)+SUMIF(Sheet1!$E$2:$E$8,I81,Sheet1!$G$2:$G$8)</f>
        <v>0</v>
      </c>
      <c r="T81" s="60">
        <f t="shared" si="2"/>
        <v>0</v>
      </c>
      <c r="U81" s="30"/>
      <c r="V81" s="30"/>
    </row>
    <row r="82" ht="21.75" customHeight="1">
      <c r="A82" s="30" t="str">
        <f t="shared" si="1"/>
        <v/>
      </c>
      <c r="B82" s="30"/>
      <c r="C82" s="55">
        <v>70.0</v>
      </c>
      <c r="D82" s="56"/>
      <c r="E82" s="56"/>
      <c r="F82" s="57"/>
      <c r="G82" s="58"/>
      <c r="H82" s="58"/>
      <c r="I82" s="58"/>
      <c r="J82" s="57"/>
      <c r="K82" s="58"/>
      <c r="L82" s="59"/>
      <c r="M82" s="59"/>
      <c r="N82" s="59"/>
      <c r="O82" s="59"/>
      <c r="P82" s="60">
        <f>IF(H82=Sheet1!$C$7,0,IF(H82="",0,RESUMEN!$F$12))</f>
        <v>0</v>
      </c>
      <c r="Q82" s="60">
        <f>SUM(COUNTIF(L82,Sheet1!$I$3),COUNTIF(L82,Sheet1!$I$4))*RESUMEN!F$13+SUM(COUNTIF(M82,Sheet1!$I$3),COUNTIF(M82,Sheet1!$I$4))*RESUMEN!F$13+SUM(COUNTIF(N82,Sheet1!$I$3),COUNTIF(N82,Sheet1!$I$4))*RESUMEN!F$13</f>
        <v>0</v>
      </c>
      <c r="R82" s="60">
        <f>SUM(COUNTIF(O82,Sheet1!$I$3),COUNTIF(O82,Sheet1!$I$4))*RESUMEN!F$14</f>
        <v>0</v>
      </c>
      <c r="S82" s="60">
        <f>SUMIF(Sheet1!$E$2:$E$8,#REF!,Sheet1!$F$2:$F$8)+SUMIF(Sheet1!$E$2:$E$8,#REF!,Sheet1!$G$2:$G$8)+SUMIF(Sheet1!$E$2:$E$8,I82,Sheet1!$F$2:$F$8)+SUMIF(Sheet1!$E$2:$E$8,I82,Sheet1!$G$2:$G$8)</f>
        <v>0</v>
      </c>
      <c r="T82" s="60">
        <f t="shared" si="2"/>
        <v>0</v>
      </c>
      <c r="U82" s="30"/>
      <c r="V82" s="30"/>
    </row>
    <row r="83" ht="21.75" customHeight="1">
      <c r="A83" s="30"/>
      <c r="B83" s="30"/>
      <c r="C83" s="61"/>
      <c r="D83" s="62" t="s">
        <v>25</v>
      </c>
      <c r="E83" s="63"/>
      <c r="F83" s="63"/>
      <c r="G83" s="63"/>
      <c r="H83" s="63">
        <f>$C82- COUNTIF(H13:H82,"Ni Torneo Ni Seminario")-COUNTIF(H13:H82,"")</f>
        <v>0</v>
      </c>
      <c r="I83" s="63"/>
      <c r="J83" s="63"/>
      <c r="K83" s="63"/>
      <c r="L83" s="63">
        <f>$C82- COUNTIF(L13:L82,Sheet1!$I$2)-COUNTIF(L13:L82,"")</f>
        <v>0</v>
      </c>
      <c r="M83" s="63">
        <f>$C82- COUNTIF(M13:M82,Sheet1!$I$2)-COUNTIF(M13:M82,"")</f>
        <v>0</v>
      </c>
      <c r="N83" s="63">
        <f>$C82- COUNTIF(N13:N82,Sheet1!$I$2)-COUNTIF(N13:N82,"")</f>
        <v>0</v>
      </c>
      <c r="O83" s="63">
        <f>$C82- COUNTIF(O13:O82,Sheet1!$I$2)-COUNTIF(O13:O82,"")</f>
        <v>0</v>
      </c>
      <c r="P83" s="64">
        <f t="shared" ref="P83:T83" si="3">SUM(P13:P82)</f>
        <v>0</v>
      </c>
      <c r="Q83" s="65">
        <f t="shared" si="3"/>
        <v>0</v>
      </c>
      <c r="R83" s="65">
        <f t="shared" si="3"/>
        <v>0</v>
      </c>
      <c r="S83" s="65">
        <f t="shared" si="3"/>
        <v>0</v>
      </c>
      <c r="T83" s="65">
        <f t="shared" si="3"/>
        <v>0</v>
      </c>
      <c r="U83" s="30"/>
      <c r="V83" s="30"/>
    </row>
    <row r="84" ht="17.25" customHeight="1">
      <c r="A84" s="30"/>
      <c r="B84" s="30"/>
      <c r="C84" s="61"/>
      <c r="D84" s="62"/>
      <c r="E84" s="62"/>
      <c r="F84" s="62"/>
      <c r="G84" s="62"/>
      <c r="H84" s="62"/>
      <c r="I84" s="62"/>
      <c r="J84" s="62"/>
      <c r="K84" s="62"/>
      <c r="L84" s="66"/>
      <c r="M84" s="66"/>
      <c r="N84" s="66"/>
      <c r="O84" s="67"/>
      <c r="P84" s="67"/>
      <c r="Q84" s="68"/>
      <c r="R84" s="67"/>
      <c r="S84" s="67"/>
      <c r="T84" s="67"/>
      <c r="U84" s="30"/>
      <c r="V84" s="30"/>
    </row>
    <row r="85" ht="17.25" customHeight="1">
      <c r="A85" s="69"/>
      <c r="B85" s="6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ht="17.25" customHeight="1">
      <c r="A86" s="28"/>
      <c r="B86" s="28"/>
      <c r="C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</row>
    <row r="87" ht="15.75" customHeight="1">
      <c r="A87" s="28"/>
      <c r="B87" s="28"/>
      <c r="C87" s="28"/>
      <c r="D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</row>
    <row r="88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</row>
    <row r="91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</row>
    <row r="93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</row>
    <row r="94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</row>
    <row r="95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</row>
    <row r="9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7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</row>
    <row r="98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</row>
    <row r="100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</row>
    <row r="101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</row>
    <row r="102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</row>
    <row r="103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</row>
    <row r="105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</row>
    <row r="10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</row>
    <row r="107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</row>
    <row r="108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</row>
    <row r="109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</row>
    <row r="110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</row>
    <row r="111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</row>
    <row r="112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</row>
    <row r="113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</row>
    <row r="114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</row>
    <row r="115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</row>
    <row r="11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</row>
    <row r="118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</row>
    <row r="119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</row>
    <row r="120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</row>
    <row r="121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</row>
    <row r="122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</row>
    <row r="123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</row>
    <row r="124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</row>
    <row r="125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</row>
    <row r="1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</row>
    <row r="127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</row>
    <row r="128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</row>
    <row r="129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</row>
    <row r="130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</row>
    <row r="131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</row>
    <row r="132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</row>
    <row r="133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</row>
    <row r="134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</row>
    <row r="135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</row>
    <row r="13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</row>
    <row r="137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</row>
    <row r="138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</row>
    <row r="139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</row>
    <row r="140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</row>
    <row r="141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</row>
    <row r="142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</row>
    <row r="143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</row>
    <row r="144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  <row r="145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</row>
    <row r="14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</row>
    <row r="147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</row>
    <row r="148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</row>
    <row r="149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</row>
    <row r="150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1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</row>
    <row r="152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</row>
    <row r="153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</row>
    <row r="154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</row>
    <row r="155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</row>
    <row r="15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</row>
    <row r="157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</row>
    <row r="158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</row>
    <row r="159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</row>
    <row r="160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</row>
    <row r="161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</row>
    <row r="162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</row>
    <row r="163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</row>
    <row r="164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</row>
    <row r="165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</row>
    <row r="16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</row>
    <row r="167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</row>
    <row r="168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</row>
    <row r="169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</row>
    <row r="170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21">
    <mergeCell ref="B1:K1"/>
    <mergeCell ref="B2:K2"/>
    <mergeCell ref="B3:K3"/>
    <mergeCell ref="C6:D7"/>
    <mergeCell ref="E6:H7"/>
    <mergeCell ref="I6:I7"/>
    <mergeCell ref="J6:J7"/>
    <mergeCell ref="O9:O10"/>
    <mergeCell ref="P9:P12"/>
    <mergeCell ref="Q9:Q12"/>
    <mergeCell ref="R9:R12"/>
    <mergeCell ref="S9:S12"/>
    <mergeCell ref="T9:T12"/>
    <mergeCell ref="D9:D12"/>
    <mergeCell ref="E9:E12"/>
    <mergeCell ref="F9:F12"/>
    <mergeCell ref="G9:G12"/>
    <mergeCell ref="H9:H10"/>
    <mergeCell ref="I9:K10"/>
    <mergeCell ref="L9:N10"/>
    <mergeCell ref="I11:K11"/>
  </mergeCells>
  <dataValidations>
    <dataValidation type="list" allowBlank="1" showErrorMessage="1" sqref="L13:O82">
      <formula1>Sheet1!$I$2:$I$4</formula1>
    </dataValidation>
    <dataValidation type="custom" allowBlank="1" showDropDown="1" showErrorMessage="1" sqref="F13:F82 J13:J82">
      <formula1>OR(NOT(ISERROR(DATEVALUE(F13))), AND(ISNUMBER(F13), LEFT(CELL("format", F13))="D"))</formula1>
    </dataValidation>
    <dataValidation type="list" allowBlank="1" showErrorMessage="1" sqref="H13:H82">
      <formula1>Sheet1!$C$2:$C$9</formula1>
    </dataValidation>
    <dataValidation type="list" allowBlank="1" showErrorMessage="1" sqref="I13:I82">
      <formula1>Sheet1!$E$2:$E$6</formula1>
    </dataValidation>
    <dataValidation type="list" allowBlank="1" showErrorMessage="1" sqref="J6">
      <formula1>Sheet1!$B$2:$B$3</formula1>
    </dataValidation>
    <dataValidation type="list" allowBlank="1" showErrorMessage="1" sqref="E6">
      <formula1>Sheet1!$A$2:$A$17</formula1>
    </dataValidation>
    <dataValidation type="list" allowBlank="1" showErrorMessage="1" sqref="K13:K82">
      <formula1>Sheet1!$H$2:$H$4</formula1>
    </dataValidation>
    <dataValidation type="list" allowBlank="1" showErrorMessage="1" sqref="G13:G82">
      <formula1>Sheet1!$J$2:$J$3</formula1>
    </dataValidation>
  </dataValidations>
  <printOptions horizontalCentered="1"/>
  <pageMargins bottom="0.196850393700787" footer="0.0" header="0.0" left="0.393700787401575" right="0.196850393700787" top="0.19685039370078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1.25"/>
    <col customWidth="1" min="2" max="2" width="9.75"/>
    <col customWidth="1" min="3" max="3" width="17.13"/>
    <col customWidth="1" min="4" max="4" width="30.0"/>
    <col customWidth="1" min="5" max="5" width="20.63"/>
    <col customWidth="1" min="6" max="6" width="12.75"/>
    <col customWidth="1" min="7" max="7" width="13.0"/>
    <col customWidth="1" min="8" max="10" width="9.75"/>
    <col customWidth="1" min="11" max="11" width="11.25"/>
    <col customWidth="1" hidden="1" min="12" max="23" width="10.75"/>
  </cols>
  <sheetData>
    <row r="1" ht="21.75" customHeight="1">
      <c r="A1" s="70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ht="18.75" customHeight="1">
      <c r="A2" s="71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ht="18.75" customHeight="1">
      <c r="A3" s="72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5.2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ht="24.0" customHeight="1">
      <c r="A5" s="73"/>
      <c r="B5" s="73"/>
      <c r="C5" s="73"/>
      <c r="D5" s="75" t="s">
        <v>2</v>
      </c>
      <c r="E5" s="76" t="str">
        <f>COMPLETAR!E6</f>
        <v/>
      </c>
      <c r="F5" s="77"/>
      <c r="G5" s="16"/>
      <c r="H5" s="73"/>
      <c r="I5" s="73"/>
      <c r="J5" s="73"/>
      <c r="K5" s="7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ht="24.0" customHeight="1">
      <c r="A6" s="73"/>
      <c r="B6" s="73"/>
      <c r="C6" s="73"/>
      <c r="D6" s="75" t="s">
        <v>29</v>
      </c>
      <c r="E6" s="79">
        <f>G17</f>
        <v>0</v>
      </c>
      <c r="F6" s="22"/>
      <c r="H6" s="73"/>
      <c r="I6" s="73"/>
      <c r="J6" s="73"/>
      <c r="K6" s="8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4.5" customHeight="1">
      <c r="A7" s="73"/>
      <c r="B7" s="73"/>
      <c r="C7" s="73"/>
      <c r="D7" s="75"/>
      <c r="E7" s="81"/>
      <c r="F7" s="82"/>
      <c r="G7" s="83"/>
      <c r="H7" s="73"/>
      <c r="I7" s="73"/>
      <c r="J7" s="73"/>
      <c r="K7" s="8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12.75" customHeight="1">
      <c r="A8" s="84"/>
      <c r="B8" s="85"/>
      <c r="C8" s="73"/>
      <c r="D8" s="86"/>
      <c r="E8" s="87"/>
      <c r="F8" s="88"/>
      <c r="G8" s="89"/>
      <c r="H8" s="80"/>
      <c r="I8" s="90"/>
      <c r="J8" s="90"/>
      <c r="K8" s="8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ht="12.75" customHeight="1">
      <c r="A9" s="91"/>
      <c r="B9" s="92"/>
      <c r="C9" s="30"/>
      <c r="D9" s="93"/>
      <c r="E9" s="94"/>
      <c r="F9" s="95"/>
      <c r="G9" s="96"/>
      <c r="H9" s="97"/>
      <c r="I9" s="98"/>
      <c r="J9" s="98"/>
      <c r="K9" s="9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ht="12.75" customHeight="1">
      <c r="A10" s="91"/>
      <c r="B10" s="92"/>
      <c r="C10" s="30"/>
      <c r="D10" s="99" t="s">
        <v>30</v>
      </c>
      <c r="E10" s="100"/>
      <c r="F10" s="101" t="s">
        <v>31</v>
      </c>
      <c r="G10" s="102"/>
      <c r="H10" s="30"/>
      <c r="I10" s="98"/>
      <c r="J10" s="98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ht="12.75" customHeight="1">
      <c r="A11" s="91"/>
      <c r="B11" s="92"/>
      <c r="C11" s="30"/>
      <c r="D11" s="30"/>
      <c r="E11" s="103"/>
      <c r="F11" s="104" t="s">
        <v>32</v>
      </c>
      <c r="G11" s="105" t="s">
        <v>33</v>
      </c>
      <c r="H11" s="30"/>
      <c r="I11" s="98"/>
      <c r="J11" s="98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ht="12.75" customHeight="1">
      <c r="A12" s="91"/>
      <c r="B12" s="92"/>
      <c r="C12" s="30"/>
      <c r="D12" s="106" t="s">
        <v>34</v>
      </c>
      <c r="E12" s="107">
        <f>COMPLETAR!P83/F12</f>
        <v>0</v>
      </c>
      <c r="F12" s="108">
        <v>20000.0</v>
      </c>
      <c r="G12" s="108">
        <f t="shared" ref="G12:G14" si="1">E12*F12</f>
        <v>0</v>
      </c>
      <c r="H12" s="109"/>
      <c r="I12" s="30"/>
      <c r="J12" s="30"/>
      <c r="K12" s="9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ht="12.75" customHeight="1">
      <c r="A13" s="91"/>
      <c r="B13" s="92"/>
      <c r="C13" s="30"/>
      <c r="D13" s="110" t="s">
        <v>35</v>
      </c>
      <c r="E13" s="111">
        <f>COMPLETAR!Q83/F13</f>
        <v>0</v>
      </c>
      <c r="F13" s="108">
        <v>9000.0</v>
      </c>
      <c r="G13" s="108">
        <f t="shared" si="1"/>
        <v>0</v>
      </c>
      <c r="H13" s="97"/>
      <c r="I13" s="98"/>
      <c r="J13" s="98"/>
      <c r="K13" s="97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ht="12.75" customHeight="1">
      <c r="A14" s="91"/>
      <c r="B14" s="92"/>
      <c r="C14" s="30"/>
      <c r="D14" s="110" t="s">
        <v>10</v>
      </c>
      <c r="E14" s="111">
        <f>COMPLETAR!R83/F14</f>
        <v>0</v>
      </c>
      <c r="F14" s="108">
        <v>20000.0</v>
      </c>
      <c r="G14" s="108">
        <f t="shared" si="1"/>
        <v>0</v>
      </c>
      <c r="H14" s="97"/>
      <c r="I14" s="98"/>
      <c r="J14" s="98"/>
      <c r="K14" s="9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ht="12.75" customHeight="1">
      <c r="A15" s="91"/>
      <c r="B15" s="92"/>
      <c r="C15" s="30"/>
      <c r="D15" s="93"/>
      <c r="E15" s="112" t="s">
        <v>36</v>
      </c>
      <c r="F15" s="102"/>
      <c r="G15" s="113">
        <f>SUM(G12:G14)</f>
        <v>0</v>
      </c>
      <c r="H15" s="97"/>
      <c r="I15" s="98"/>
      <c r="J15" s="98"/>
      <c r="K15" s="9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ht="12.75" customHeight="1">
      <c r="A16" s="91"/>
      <c r="B16" s="92"/>
      <c r="C16" s="30"/>
      <c r="D16" s="110" t="s">
        <v>37</v>
      </c>
      <c r="E16" s="111" t="s">
        <v>38</v>
      </c>
      <c r="F16" s="114" t="s">
        <v>39</v>
      </c>
      <c r="G16" s="108">
        <f>COMPLETAR!S83</f>
        <v>0</v>
      </c>
      <c r="H16" s="97"/>
      <c r="I16" s="98"/>
      <c r="J16" s="98"/>
      <c r="K16" s="9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>
      <c r="A17" s="91"/>
      <c r="B17" s="92"/>
      <c r="C17" s="30"/>
      <c r="D17" s="93"/>
      <c r="E17" s="112" t="s">
        <v>25</v>
      </c>
      <c r="F17" s="102"/>
      <c r="G17" s="113">
        <f>G15+G16</f>
        <v>0</v>
      </c>
      <c r="H17" s="97"/>
      <c r="I17" s="98"/>
      <c r="J17" s="98"/>
      <c r="K17" s="9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ht="12.75" customHeight="1">
      <c r="A18" s="91"/>
      <c r="B18" s="92"/>
      <c r="C18" s="30"/>
      <c r="D18" s="30"/>
      <c r="E18" s="30"/>
      <c r="F18" s="30"/>
      <c r="G18" s="30"/>
      <c r="H18" s="30"/>
      <c r="I18" s="30"/>
      <c r="J18" s="30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ht="12.75" customHeight="1">
      <c r="A19" s="91"/>
      <c r="B19" s="92"/>
      <c r="C19" s="30"/>
      <c r="D19" s="30"/>
      <c r="E19" s="106" t="s">
        <v>40</v>
      </c>
      <c r="F19" s="106" t="s">
        <v>17</v>
      </c>
      <c r="G19" s="30"/>
      <c r="H19" s="30"/>
      <c r="I19" s="30"/>
      <c r="J19" s="30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12.75" customHeight="1">
      <c r="A20" s="91"/>
      <c r="B20" s="92"/>
      <c r="C20" s="30"/>
      <c r="D20" s="30"/>
      <c r="E20" s="106" t="str">
        <f>Sheet1!E3</f>
        <v>3º Kyu</v>
      </c>
      <c r="F20" s="115">
        <f>COUNTIF(COMPLETAR!I$13:I$82,Sheet1!E3)</f>
        <v>0</v>
      </c>
      <c r="G20" s="30"/>
      <c r="H20" s="30"/>
      <c r="I20" s="30"/>
      <c r="J20" s="30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ht="12.75" customHeight="1">
      <c r="A21" s="91"/>
      <c r="B21" s="92"/>
      <c r="C21" s="30"/>
      <c r="D21" s="30"/>
      <c r="E21" s="106" t="str">
        <f>Sheet1!E4</f>
        <v>2º Kyu</v>
      </c>
      <c r="F21" s="115">
        <f>COUNTIF(COMPLETAR!I$13:I$82,Sheet1!E4)</f>
        <v>0</v>
      </c>
      <c r="G21" s="30"/>
      <c r="H21" s="30"/>
      <c r="I21" s="30"/>
      <c r="J21" s="30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ht="12.75" customHeight="1">
      <c r="A22" s="91"/>
      <c r="B22" s="92"/>
      <c r="C22" s="30"/>
      <c r="D22" s="30"/>
      <c r="E22" s="106" t="str">
        <f>Sheet1!E5</f>
        <v>1º Kyu</v>
      </c>
      <c r="F22" s="115">
        <f>COUNTIF(COMPLETAR!I$13:I$82,Sheet1!E5)</f>
        <v>0</v>
      </c>
      <c r="G22" s="30"/>
      <c r="H22" s="30"/>
      <c r="I22" s="30"/>
      <c r="J22" s="30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ht="12.75" customHeight="1">
      <c r="A23" s="91"/>
      <c r="B23" s="92"/>
      <c r="C23" s="30"/>
      <c r="D23" s="30"/>
      <c r="E23" s="106" t="str">
        <f>Sheet1!E6</f>
        <v>1º Dan</v>
      </c>
      <c r="F23" s="115">
        <f>COUNTIF(COMPLETAR!I$13:I$82,Sheet1!E6)</f>
        <v>0</v>
      </c>
      <c r="G23" s="30"/>
      <c r="H23" s="30"/>
      <c r="I23" s="30"/>
      <c r="J23" s="30"/>
      <c r="K23" s="30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ht="12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ht="12.75" customHeight="1">
      <c r="A25" s="30"/>
      <c r="B25" s="30"/>
      <c r="C25" s="30"/>
      <c r="D25" s="30"/>
      <c r="E25" s="106" t="s">
        <v>41</v>
      </c>
      <c r="F25" s="106" t="s">
        <v>42</v>
      </c>
      <c r="G25" s="106" t="s">
        <v>43</v>
      </c>
      <c r="H25" s="106" t="s">
        <v>44</v>
      </c>
      <c r="I25" s="30"/>
      <c r="J25" s="30"/>
      <c r="K25" s="30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ht="12.75" customHeight="1">
      <c r="A26" s="30"/>
      <c r="B26" s="30"/>
      <c r="C26" s="30"/>
      <c r="D26" s="30"/>
      <c r="E26" s="106" t="str">
        <f>Sheet1!I3</f>
        <v>Común</v>
      </c>
      <c r="F26" s="115">
        <f>COUNTIF(COMPLETAR!L$13:L$82,Sheet1!I3)</f>
        <v>0</v>
      </c>
      <c r="G26" s="115">
        <f>COUNTIF(COMPLETAR!M$13:M$82,Sheet1!I3)</f>
        <v>0</v>
      </c>
      <c r="H26" s="115">
        <f>COUNTIF(COMPLETAR!N$13:N$82,Sheet1!I3)</f>
        <v>0</v>
      </c>
      <c r="I26" s="30"/>
      <c r="J26" s="30"/>
      <c r="K26" s="30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ht="12.75" customHeight="1">
      <c r="A27" s="30"/>
      <c r="B27" s="30"/>
      <c r="C27" s="30"/>
      <c r="D27" s="30"/>
      <c r="E27" s="106" t="str">
        <f>Sheet1!I4</f>
        <v>Vegetariano</v>
      </c>
      <c r="F27" s="115">
        <f>COUNTIF(COMPLETAR!L$13:L$82,Sheet1!I4)</f>
        <v>0</v>
      </c>
      <c r="G27" s="115">
        <f>COUNTIF(COMPLETAR!M$13:M$82,Sheet1!I4)</f>
        <v>0</v>
      </c>
      <c r="H27" s="115">
        <f>COUNTIF(COMPLETAR!N$13:N$82,Sheet1!I4)</f>
        <v>0</v>
      </c>
      <c r="I27" s="30"/>
      <c r="J27" s="30"/>
      <c r="K27" s="30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ht="12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ht="12.75" customHeight="1">
      <c r="A29" s="30"/>
      <c r="B29" s="30"/>
      <c r="C29" s="30"/>
      <c r="D29" s="30"/>
      <c r="E29" s="106" t="s">
        <v>45</v>
      </c>
      <c r="F29" s="116">
        <f>COMPLETAR!O83</f>
        <v>0</v>
      </c>
      <c r="G29" s="30"/>
      <c r="H29" s="30"/>
      <c r="I29" s="30"/>
      <c r="J29" s="30"/>
      <c r="K29" s="30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ht="12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ht="12.75" customHeight="1">
      <c r="A31" s="30"/>
      <c r="B31" s="30"/>
      <c r="C31" s="30"/>
      <c r="D31" s="30"/>
      <c r="E31" s="106" t="s">
        <v>46</v>
      </c>
      <c r="F31" s="106" t="s">
        <v>17</v>
      </c>
      <c r="G31" s="30"/>
      <c r="H31" s="30"/>
      <c r="I31" s="30"/>
      <c r="J31" s="30"/>
      <c r="K31" s="30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ht="12.75" customHeight="1">
      <c r="A32" s="30"/>
      <c r="B32" s="30"/>
      <c r="C32" s="30"/>
      <c r="D32" s="30"/>
      <c r="E32" s="106" t="str">
        <f>Sheet1!D3</f>
        <v>Equipo </v>
      </c>
      <c r="F32" s="115" t="str">
        <f>COMPLETAR!J6</f>
        <v/>
      </c>
      <c r="G32" s="30"/>
      <c r="H32" s="30"/>
      <c r="I32" s="30"/>
      <c r="J32" s="30"/>
      <c r="K32" s="30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ht="12.75" customHeight="1">
      <c r="A33" s="30"/>
      <c r="B33" s="30"/>
      <c r="C33" s="30"/>
      <c r="D33" s="30"/>
      <c r="E33" s="106" t="str">
        <f>Sheet1!C2</f>
        <v>1º Kyu</v>
      </c>
      <c r="F33" s="115">
        <f>COUNTIF(COMPLETAR!H$13:H$82,Sheet1!C2)</f>
        <v>0</v>
      </c>
      <c r="G33" s="30"/>
      <c r="H33" s="30"/>
      <c r="I33" s="30"/>
      <c r="J33" s="30"/>
      <c r="K33" s="30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ht="12.75" customHeight="1">
      <c r="A34" s="30"/>
      <c r="B34" s="30"/>
      <c r="C34" s="30"/>
      <c r="D34" s="30"/>
      <c r="E34" s="106" t="str">
        <f>Sheet1!C3</f>
        <v>1º Dan</v>
      </c>
      <c r="F34" s="115">
        <f>COUNTIF(COMPLETAR!H$13:H$82,Sheet1!C3)</f>
        <v>0</v>
      </c>
      <c r="G34" s="30"/>
      <c r="H34" s="30"/>
      <c r="I34" s="30"/>
      <c r="J34" s="30"/>
      <c r="K34" s="30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ht="12.75" customHeight="1">
      <c r="A35" s="30"/>
      <c r="B35" s="30"/>
      <c r="C35" s="30"/>
      <c r="D35" s="30"/>
      <c r="E35" s="106" t="str">
        <f>Sheet1!C4</f>
        <v>2º Dan</v>
      </c>
      <c r="F35" s="115">
        <f>COUNTIF(COMPLETAR!H$13:H$82,Sheet1!C4)</f>
        <v>0</v>
      </c>
      <c r="G35" s="30"/>
      <c r="H35" s="30"/>
      <c r="I35" s="30"/>
      <c r="J35" s="30"/>
      <c r="K35" s="30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ht="12.75" customHeight="1">
      <c r="A36" s="30"/>
      <c r="B36" s="30"/>
      <c r="C36" s="30"/>
      <c r="D36" s="30"/>
      <c r="E36" s="106" t="str">
        <f>Sheet1!C5</f>
        <v>3º Dan</v>
      </c>
      <c r="F36" s="115">
        <f>COUNTIF(COMPLETAR!H$13:H$82,Sheet1!C5)</f>
        <v>0</v>
      </c>
      <c r="G36" s="30"/>
      <c r="H36" s="30"/>
      <c r="I36" s="30"/>
      <c r="J36" s="30"/>
      <c r="K36" s="30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ht="12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ht="12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ht="12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ht="12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ht="12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ht="12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ht="12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ht="12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ht="12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ht="12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ht="12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ht="12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ht="12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ht="12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ht="12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ht="12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ht="12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ht="12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ht="12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ht="12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ht="12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ht="12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ht="12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ht="12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ht="12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ht="12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ht="12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ht="12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ht="12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ht="12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ht="12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ht="12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ht="12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ht="12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ht="12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ht="12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ht="12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ht="12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</sheetData>
  <mergeCells count="8">
    <mergeCell ref="A1:K1"/>
    <mergeCell ref="A2:K2"/>
    <mergeCell ref="A3:K3"/>
    <mergeCell ref="F5:G6"/>
    <mergeCell ref="E10:E11"/>
    <mergeCell ref="F10:G10"/>
    <mergeCell ref="E15:F15"/>
    <mergeCell ref="E17:F17"/>
  </mergeCells>
  <printOptions horizontalCentered="1"/>
  <pageMargins bottom="0.78740157480315" footer="0.0" header="0.0" left="0.511811023622047" right="0.511811023622047" top="0.7874015748031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38"/>
    <col customWidth="1" min="3" max="3" width="17.38"/>
    <col customWidth="1" min="4" max="4" width="15.13"/>
    <col customWidth="1" min="5" max="5" width="14.13"/>
    <col customWidth="1" min="9" max="9" width="15.13"/>
  </cols>
  <sheetData>
    <row r="1">
      <c r="A1" s="117" t="s">
        <v>47</v>
      </c>
      <c r="B1" s="117"/>
      <c r="C1" s="118" t="s">
        <v>48</v>
      </c>
      <c r="D1" s="118" t="s">
        <v>49</v>
      </c>
      <c r="E1" s="117" t="s">
        <v>50</v>
      </c>
      <c r="F1" s="117" t="s">
        <v>51</v>
      </c>
      <c r="G1" s="117" t="s">
        <v>52</v>
      </c>
      <c r="H1" s="117" t="s">
        <v>24</v>
      </c>
      <c r="I1" s="118" t="s">
        <v>53</v>
      </c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>
      <c r="A2" s="92" t="s">
        <v>54</v>
      </c>
      <c r="B2" s="119" t="s">
        <v>55</v>
      </c>
      <c r="C2" s="119" t="s">
        <v>56</v>
      </c>
      <c r="D2" s="119" t="s">
        <v>57</v>
      </c>
      <c r="E2" s="119" t="s">
        <v>57</v>
      </c>
      <c r="F2" s="120">
        <v>0.0</v>
      </c>
      <c r="G2" s="120">
        <v>0.0</v>
      </c>
      <c r="H2" s="119" t="s">
        <v>58</v>
      </c>
      <c r="I2" s="119" t="s">
        <v>59</v>
      </c>
      <c r="J2" s="28" t="s">
        <v>60</v>
      </c>
      <c r="L2" s="28"/>
    </row>
    <row r="3">
      <c r="A3" s="92" t="s">
        <v>61</v>
      </c>
      <c r="B3" s="119" t="s">
        <v>59</v>
      </c>
      <c r="C3" s="119" t="s">
        <v>62</v>
      </c>
      <c r="D3" s="119" t="s">
        <v>63</v>
      </c>
      <c r="E3" s="119" t="s">
        <v>64</v>
      </c>
      <c r="F3" s="120">
        <v>6000.0</v>
      </c>
      <c r="G3" s="120">
        <v>7500.0</v>
      </c>
      <c r="H3" s="119" t="s">
        <v>65</v>
      </c>
      <c r="I3" s="119" t="s">
        <v>66</v>
      </c>
      <c r="J3" s="28" t="s">
        <v>67</v>
      </c>
    </row>
    <row r="4">
      <c r="A4" s="92" t="s">
        <v>68</v>
      </c>
      <c r="B4" s="28"/>
      <c r="C4" s="119" t="s">
        <v>69</v>
      </c>
      <c r="D4" s="119"/>
      <c r="E4" s="119" t="s">
        <v>70</v>
      </c>
      <c r="F4" s="120">
        <v>8000.0</v>
      </c>
      <c r="G4" s="120">
        <v>11500.0</v>
      </c>
      <c r="H4" s="119" t="s">
        <v>71</v>
      </c>
      <c r="I4" s="119" t="s">
        <v>72</v>
      </c>
    </row>
    <row r="5">
      <c r="A5" s="92" t="s">
        <v>73</v>
      </c>
      <c r="B5" s="28"/>
      <c r="C5" s="119" t="s">
        <v>74</v>
      </c>
      <c r="D5" s="119"/>
      <c r="E5" s="119" t="s">
        <v>56</v>
      </c>
      <c r="F5" s="120">
        <v>13000.0</v>
      </c>
      <c r="G5" s="120">
        <v>15000.0</v>
      </c>
      <c r="H5" s="119"/>
    </row>
    <row r="6">
      <c r="A6" s="92" t="s">
        <v>75</v>
      </c>
      <c r="B6" s="28"/>
      <c r="C6" s="119" t="s">
        <v>76</v>
      </c>
      <c r="D6" s="119"/>
      <c r="E6" s="119" t="s">
        <v>62</v>
      </c>
      <c r="F6" s="120">
        <v>18000.0</v>
      </c>
      <c r="G6" s="120">
        <v>22500.0</v>
      </c>
      <c r="H6" s="119"/>
    </row>
    <row r="7">
      <c r="A7" s="92" t="s">
        <v>77</v>
      </c>
      <c r="B7" s="28"/>
      <c r="C7" s="119" t="s">
        <v>78</v>
      </c>
      <c r="D7" s="119"/>
      <c r="E7" s="119"/>
      <c r="F7" s="120"/>
      <c r="G7" s="120"/>
      <c r="H7" s="119"/>
      <c r="I7" s="119"/>
    </row>
    <row r="8">
      <c r="A8" s="92" t="s">
        <v>79</v>
      </c>
      <c r="B8" s="28"/>
      <c r="D8" s="119"/>
      <c r="E8" s="119"/>
      <c r="F8" s="120"/>
      <c r="G8" s="120"/>
      <c r="H8" s="119"/>
      <c r="I8" s="119"/>
    </row>
    <row r="9">
      <c r="A9" s="92" t="s">
        <v>80</v>
      </c>
      <c r="B9" s="28"/>
      <c r="C9" s="119"/>
      <c r="D9" s="119"/>
      <c r="F9" s="119"/>
      <c r="G9" s="119"/>
      <c r="H9" s="119"/>
    </row>
    <row r="10">
      <c r="A10" s="92" t="s">
        <v>81</v>
      </c>
      <c r="B10" s="28"/>
      <c r="C10" s="119"/>
      <c r="D10" s="119"/>
      <c r="E10" s="119"/>
      <c r="F10" s="119"/>
      <c r="G10" s="119"/>
      <c r="H10" s="119"/>
      <c r="I10" s="119"/>
    </row>
    <row r="11">
      <c r="A11" s="92" t="s">
        <v>82</v>
      </c>
      <c r="B11" s="28"/>
      <c r="D11" s="119"/>
      <c r="F11" s="121"/>
      <c r="H11" s="119"/>
      <c r="I11" s="119"/>
      <c r="J11" s="119"/>
      <c r="K11" s="119"/>
    </row>
    <row r="12">
      <c r="A12" s="92" t="s">
        <v>83</v>
      </c>
      <c r="B12" s="28"/>
      <c r="D12" s="119"/>
      <c r="E12" s="121"/>
      <c r="F12" s="121"/>
      <c r="G12" s="119"/>
      <c r="H12" s="120"/>
      <c r="I12" s="120"/>
      <c r="J12" s="119"/>
      <c r="K12" s="122"/>
    </row>
    <row r="13">
      <c r="A13" s="92" t="s">
        <v>84</v>
      </c>
      <c r="B13" s="28"/>
      <c r="D13" s="119"/>
      <c r="E13" s="123"/>
      <c r="F13" s="123"/>
      <c r="G13" s="119"/>
      <c r="H13" s="120"/>
      <c r="I13" s="120"/>
      <c r="J13" s="119"/>
      <c r="K13" s="122"/>
    </row>
    <row r="14">
      <c r="A14" s="92" t="s">
        <v>85</v>
      </c>
      <c r="D14" s="119"/>
      <c r="E14" s="123"/>
      <c r="F14" s="123"/>
      <c r="G14" s="119"/>
      <c r="H14" s="120"/>
      <c r="I14" s="120"/>
      <c r="J14" s="119"/>
      <c r="K14" s="122"/>
      <c r="L14" s="122"/>
    </row>
    <row r="15">
      <c r="A15" s="92" t="s">
        <v>86</v>
      </c>
      <c r="D15" s="119"/>
      <c r="E15" s="123"/>
      <c r="F15" s="123"/>
      <c r="G15" s="119"/>
      <c r="H15" s="120"/>
      <c r="I15" s="120"/>
      <c r="J15" s="119"/>
      <c r="K15" s="122"/>
      <c r="L15" s="122"/>
    </row>
    <row r="16">
      <c r="A16" s="92" t="s">
        <v>87</v>
      </c>
      <c r="D16" s="119"/>
      <c r="H16" s="120"/>
      <c r="I16" s="120"/>
      <c r="J16" s="119"/>
      <c r="K16" s="122"/>
      <c r="L16" s="122"/>
    </row>
    <row r="17">
      <c r="A17" s="92" t="s">
        <v>88</v>
      </c>
      <c r="D17" s="119"/>
      <c r="E17" s="117"/>
      <c r="F17" s="117"/>
      <c r="G17" s="117"/>
      <c r="H17" s="120"/>
      <c r="I17" s="120"/>
      <c r="J17" s="119"/>
      <c r="K17" s="122"/>
      <c r="L17" s="122"/>
    </row>
    <row r="18">
      <c r="E18" s="119"/>
      <c r="F18" s="120"/>
      <c r="G18" s="120"/>
      <c r="H18" s="121"/>
      <c r="I18" s="122"/>
    </row>
    <row r="19">
      <c r="E19" s="119"/>
      <c r="F19" s="120"/>
      <c r="G19" s="120"/>
      <c r="H19" s="124"/>
      <c r="I19" s="121"/>
    </row>
    <row r="20">
      <c r="E20" s="119"/>
      <c r="F20" s="120"/>
      <c r="G20" s="120"/>
      <c r="H20" s="124"/>
      <c r="I20" s="121"/>
    </row>
    <row r="21">
      <c r="E21" s="119"/>
      <c r="F21" s="120"/>
      <c r="G21" s="120"/>
      <c r="H21" s="124"/>
      <c r="I21" s="121"/>
    </row>
    <row r="22">
      <c r="B22" s="28"/>
      <c r="E22" s="119"/>
      <c r="F22" s="120"/>
      <c r="G22" s="120"/>
      <c r="H22" s="124"/>
      <c r="I22" s="121"/>
    </row>
    <row r="23">
      <c r="B23" s="28"/>
      <c r="E23" s="119"/>
      <c r="F23" s="120"/>
      <c r="G23" s="120"/>
      <c r="H23" s="124"/>
    </row>
    <row r="24">
      <c r="G24" s="125"/>
      <c r="H24" s="124"/>
      <c r="I24" s="124"/>
    </row>
    <row r="25">
      <c r="G25" s="125"/>
      <c r="H25" s="124"/>
      <c r="I25" s="124"/>
    </row>
    <row r="26">
      <c r="G26" s="125"/>
      <c r="H26" s="121"/>
      <c r="I26" s="121"/>
      <c r="J26" s="121"/>
    </row>
    <row r="27">
      <c r="G27" s="125"/>
      <c r="H27" s="124"/>
      <c r="I27" s="124"/>
    </row>
    <row r="28">
      <c r="H28" s="124"/>
    </row>
    <row r="29">
      <c r="J29" s="121"/>
    </row>
    <row r="30">
      <c r="J30" s="121"/>
    </row>
    <row r="31">
      <c r="J31" s="121"/>
    </row>
    <row r="32">
      <c r="J32" s="121"/>
    </row>
    <row r="33">
      <c r="J33" s="121"/>
    </row>
    <row r="34">
      <c r="J34" s="12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2020-02-13T21:07:00Z</dcterms:created>
  <dc:creator>Nikko Nikko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E3B6D6F8FD764C608E623D39FEC5E53C</vt:lpwstr>
  </property>
  <property fmtid="{D5CDD505-2E9C-101B-9397-08002B2CF9AE}" pid="3" name="KSOProductBuildVer">
    <vt:lpwstr>1033-11.2.0.10308</vt:lpwstr>
  </property>
</Properties>
</file>