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10" yWindow="450" windowWidth="28440" windowHeight="14490" activeTab="1"/>
  </bookViews>
  <sheets>
    <sheet name="RESUMEN" sheetId="1" r:id="rId1"/>
    <sheet name="COMPLETAR" sheetId="2" r:id="rId2"/>
    <sheet name="Sheet1" sheetId="3" r:id="rId3"/>
  </sheets>
  <calcPr calcId="144525"/>
  <extLst>
    <ext uri="GoogleSheetsCustomDataVersion2">
      <go:sheetsCustomData xmlns:go="http://customooxmlschemas.google.com/" r:id="rId7" roundtripDataChecksum="x/1SuFTegbNw9D4ZeXaoTmmvYUDxGc7XXhR1ENLiaE8="/>
    </ext>
  </extLst>
</workbook>
</file>

<file path=xl/calcChain.xml><?xml version="1.0" encoding="utf-8"?>
<calcChain xmlns="http://schemas.openxmlformats.org/spreadsheetml/2006/main">
  <c r="W18" i="2" l="1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Z89" i="2" s="1"/>
  <c r="W90" i="2"/>
  <c r="W91" i="2"/>
  <c r="W92" i="2"/>
  <c r="Z92" i="2" s="1"/>
  <c r="W93" i="2"/>
  <c r="W94" i="2"/>
  <c r="W95" i="2"/>
  <c r="Z95" i="2" s="1"/>
  <c r="W96" i="2"/>
  <c r="W97" i="2"/>
  <c r="Z97" i="2" s="1"/>
  <c r="W98" i="2"/>
  <c r="W99" i="2"/>
  <c r="W100" i="2"/>
  <c r="W101" i="2"/>
  <c r="Z101" i="2" s="1"/>
  <c r="W102" i="2"/>
  <c r="W103" i="2"/>
  <c r="W104" i="2"/>
  <c r="W105" i="2"/>
  <c r="W106" i="2"/>
  <c r="Z106" i="2" s="1"/>
  <c r="W107" i="2"/>
  <c r="W108" i="2"/>
  <c r="W109" i="2"/>
  <c r="W110" i="2"/>
  <c r="W111" i="2"/>
  <c r="Z111" i="2" s="1"/>
  <c r="W112" i="2"/>
  <c r="W113" i="2"/>
  <c r="W15" i="2"/>
  <c r="W16" i="2"/>
  <c r="W17" i="2"/>
  <c r="U114" i="2"/>
  <c r="T114" i="2"/>
  <c r="S114" i="2"/>
  <c r="R114" i="2"/>
  <c r="K114" i="2"/>
  <c r="J114" i="2"/>
  <c r="E114" i="2"/>
  <c r="AA113" i="2"/>
  <c r="Y113" i="2"/>
  <c r="X113" i="2"/>
  <c r="Z113" i="2"/>
  <c r="V113" i="2"/>
  <c r="I113" i="2"/>
  <c r="A113" i="2"/>
  <c r="AA112" i="2"/>
  <c r="Y112" i="2"/>
  <c r="X112" i="2"/>
  <c r="V112" i="2"/>
  <c r="Z112" i="2" s="1"/>
  <c r="I112" i="2"/>
  <c r="AA111" i="2"/>
  <c r="Y111" i="2"/>
  <c r="X111" i="2"/>
  <c r="V111" i="2"/>
  <c r="I111" i="2"/>
  <c r="AA110" i="2"/>
  <c r="Y110" i="2"/>
  <c r="X110" i="2"/>
  <c r="V110" i="2"/>
  <c r="I110" i="2"/>
  <c r="AA109" i="2"/>
  <c r="Y109" i="2"/>
  <c r="X109" i="2"/>
  <c r="V109" i="2"/>
  <c r="I109" i="2"/>
  <c r="AA108" i="2"/>
  <c r="Y108" i="2"/>
  <c r="X108" i="2"/>
  <c r="V108" i="2"/>
  <c r="I108" i="2"/>
  <c r="AA107" i="2"/>
  <c r="Y107" i="2"/>
  <c r="X107" i="2"/>
  <c r="V107" i="2"/>
  <c r="I107" i="2"/>
  <c r="AA106" i="2"/>
  <c r="Y106" i="2"/>
  <c r="X106" i="2"/>
  <c r="V106" i="2"/>
  <c r="I106" i="2"/>
  <c r="AA105" i="2"/>
  <c r="Y105" i="2"/>
  <c r="X105" i="2"/>
  <c r="Z105" i="2"/>
  <c r="V105" i="2"/>
  <c r="I105" i="2"/>
  <c r="AA104" i="2"/>
  <c r="Z104" i="2"/>
  <c r="Y104" i="2"/>
  <c r="X104" i="2"/>
  <c r="V104" i="2"/>
  <c r="I104" i="2"/>
  <c r="AA103" i="2"/>
  <c r="Y103" i="2"/>
  <c r="X103" i="2"/>
  <c r="Z103" i="2"/>
  <c r="V103" i="2"/>
  <c r="I103" i="2"/>
  <c r="AA102" i="2"/>
  <c r="Y102" i="2"/>
  <c r="X102" i="2"/>
  <c r="Z102" i="2"/>
  <c r="V102" i="2"/>
  <c r="I102" i="2"/>
  <c r="AA101" i="2"/>
  <c r="Y101" i="2"/>
  <c r="X101" i="2"/>
  <c r="V101" i="2"/>
  <c r="I101" i="2"/>
  <c r="AA100" i="2"/>
  <c r="Y100" i="2"/>
  <c r="X100" i="2"/>
  <c r="V100" i="2"/>
  <c r="Z100" i="2" s="1"/>
  <c r="I100" i="2"/>
  <c r="AA99" i="2"/>
  <c r="Z99" i="2"/>
  <c r="Y99" i="2"/>
  <c r="X99" i="2"/>
  <c r="V99" i="2"/>
  <c r="I99" i="2"/>
  <c r="AA98" i="2"/>
  <c r="Y98" i="2"/>
  <c r="X98" i="2"/>
  <c r="V98" i="2"/>
  <c r="Z98" i="2" s="1"/>
  <c r="I98" i="2"/>
  <c r="AA97" i="2"/>
  <c r="Y97" i="2"/>
  <c r="X97" i="2"/>
  <c r="V97" i="2"/>
  <c r="I97" i="2"/>
  <c r="AA96" i="2"/>
  <c r="Y96" i="2"/>
  <c r="X96" i="2"/>
  <c r="V96" i="2"/>
  <c r="Z96" i="2" s="1"/>
  <c r="I96" i="2"/>
  <c r="AA95" i="2"/>
  <c r="Y95" i="2"/>
  <c r="X95" i="2"/>
  <c r="V95" i="2"/>
  <c r="I95" i="2"/>
  <c r="AA94" i="2"/>
  <c r="Y94" i="2"/>
  <c r="X94" i="2"/>
  <c r="V94" i="2"/>
  <c r="I94" i="2"/>
  <c r="AA93" i="2"/>
  <c r="Y93" i="2"/>
  <c r="X93" i="2"/>
  <c r="V93" i="2"/>
  <c r="Z93" i="2" s="1"/>
  <c r="I93" i="2"/>
  <c r="AA92" i="2"/>
  <c r="Y92" i="2"/>
  <c r="X92" i="2"/>
  <c r="V92" i="2"/>
  <c r="I92" i="2"/>
  <c r="AA91" i="2"/>
  <c r="Y91" i="2"/>
  <c r="X91" i="2"/>
  <c r="V91" i="2"/>
  <c r="I91" i="2"/>
  <c r="AA90" i="2"/>
  <c r="Y90" i="2"/>
  <c r="X90" i="2"/>
  <c r="Z90" i="2"/>
  <c r="V90" i="2"/>
  <c r="I90" i="2"/>
  <c r="AA89" i="2"/>
  <c r="Y89" i="2"/>
  <c r="X89" i="2"/>
  <c r="V89" i="2"/>
  <c r="I89" i="2"/>
  <c r="AA88" i="2"/>
  <c r="Z88" i="2"/>
  <c r="Y88" i="2"/>
  <c r="X88" i="2"/>
  <c r="V88" i="2"/>
  <c r="I88" i="2"/>
  <c r="AA87" i="2"/>
  <c r="Y87" i="2"/>
  <c r="X87" i="2"/>
  <c r="Z87" i="2"/>
  <c r="V87" i="2"/>
  <c r="I87" i="2"/>
  <c r="AA86" i="2"/>
  <c r="Y86" i="2"/>
  <c r="X86" i="2"/>
  <c r="Z86" i="2"/>
  <c r="V86" i="2"/>
  <c r="I86" i="2"/>
  <c r="AA85" i="2"/>
  <c r="Y85" i="2"/>
  <c r="X85" i="2"/>
  <c r="Z85" i="2"/>
  <c r="V85" i="2"/>
  <c r="I85" i="2"/>
  <c r="AA84" i="2"/>
  <c r="Y84" i="2"/>
  <c r="X84" i="2"/>
  <c r="V84" i="2"/>
  <c r="Z84" i="2" s="1"/>
  <c r="I84" i="2"/>
  <c r="AA83" i="2"/>
  <c r="Z83" i="2"/>
  <c r="Y83" i="2"/>
  <c r="X83" i="2"/>
  <c r="V83" i="2"/>
  <c r="I83" i="2"/>
  <c r="AA82" i="2"/>
  <c r="Y82" i="2"/>
  <c r="X82" i="2"/>
  <c r="V82" i="2"/>
  <c r="Z82" i="2" s="1"/>
  <c r="I82" i="2"/>
  <c r="A82" i="2"/>
  <c r="AA81" i="2"/>
  <c r="Y81" i="2"/>
  <c r="X81" i="2"/>
  <c r="V81" i="2"/>
  <c r="I81" i="2"/>
  <c r="A81" i="2"/>
  <c r="AA80" i="2"/>
  <c r="Y80" i="2"/>
  <c r="X80" i="2"/>
  <c r="V80" i="2"/>
  <c r="Z80" i="2" s="1"/>
  <c r="I80" i="2"/>
  <c r="A80" i="2"/>
  <c r="AA79" i="2"/>
  <c r="Y79" i="2"/>
  <c r="X79" i="2"/>
  <c r="V79" i="2"/>
  <c r="I79" i="2"/>
  <c r="A79" i="2"/>
  <c r="AA78" i="2"/>
  <c r="Y78" i="2"/>
  <c r="X78" i="2"/>
  <c r="V78" i="2"/>
  <c r="I78" i="2"/>
  <c r="A78" i="2"/>
  <c r="AA77" i="2"/>
  <c r="Y77" i="2"/>
  <c r="X77" i="2"/>
  <c r="V77" i="2"/>
  <c r="I77" i="2"/>
  <c r="A77" i="2"/>
  <c r="AA76" i="2"/>
  <c r="Y76" i="2"/>
  <c r="X76" i="2"/>
  <c r="V76" i="2"/>
  <c r="I76" i="2"/>
  <c r="A76" i="2"/>
  <c r="AA75" i="2"/>
  <c r="Y75" i="2"/>
  <c r="X75" i="2"/>
  <c r="V75" i="2"/>
  <c r="I75" i="2"/>
  <c r="A75" i="2"/>
  <c r="AA74" i="2"/>
  <c r="Y74" i="2"/>
  <c r="X74" i="2"/>
  <c r="V74" i="2"/>
  <c r="Z74" i="2" s="1"/>
  <c r="I74" i="2"/>
  <c r="A74" i="2"/>
  <c r="AA73" i="2"/>
  <c r="Y73" i="2"/>
  <c r="X73" i="2"/>
  <c r="V73" i="2"/>
  <c r="I73" i="2"/>
  <c r="A73" i="2"/>
  <c r="AA72" i="2"/>
  <c r="Y72" i="2"/>
  <c r="X72" i="2"/>
  <c r="V72" i="2"/>
  <c r="Z72" i="2" s="1"/>
  <c r="I72" i="2"/>
  <c r="A72" i="2"/>
  <c r="AA71" i="2"/>
  <c r="Y71" i="2"/>
  <c r="X71" i="2"/>
  <c r="V71" i="2"/>
  <c r="Z71" i="2" s="1"/>
  <c r="I71" i="2"/>
  <c r="A71" i="2"/>
  <c r="AA70" i="2"/>
  <c r="Y70" i="2"/>
  <c r="X70" i="2"/>
  <c r="V70" i="2"/>
  <c r="Z70" i="2" s="1"/>
  <c r="I70" i="2"/>
  <c r="A70" i="2"/>
  <c r="AA69" i="2"/>
  <c r="Y69" i="2"/>
  <c r="X69" i="2"/>
  <c r="V69" i="2"/>
  <c r="Z69" i="2" s="1"/>
  <c r="I69" i="2"/>
  <c r="A69" i="2"/>
  <c r="AA68" i="2"/>
  <c r="Y68" i="2"/>
  <c r="X68" i="2"/>
  <c r="V68" i="2"/>
  <c r="Z68" i="2" s="1"/>
  <c r="I68" i="2"/>
  <c r="A68" i="2"/>
  <c r="AA67" i="2"/>
  <c r="Y67" i="2"/>
  <c r="X67" i="2"/>
  <c r="V67" i="2"/>
  <c r="Z67" i="2" s="1"/>
  <c r="I67" i="2"/>
  <c r="A67" i="2"/>
  <c r="AA66" i="2"/>
  <c r="Y66" i="2"/>
  <c r="X66" i="2"/>
  <c r="V66" i="2"/>
  <c r="Z66" i="2" s="1"/>
  <c r="I66" i="2"/>
  <c r="A66" i="2"/>
  <c r="AA65" i="2"/>
  <c r="Y65" i="2"/>
  <c r="X65" i="2"/>
  <c r="V65" i="2"/>
  <c r="I65" i="2"/>
  <c r="A65" i="2"/>
  <c r="AA64" i="2"/>
  <c r="Y64" i="2"/>
  <c r="X64" i="2"/>
  <c r="V64" i="2"/>
  <c r="Z64" i="2" s="1"/>
  <c r="I64" i="2"/>
  <c r="A64" i="2"/>
  <c r="AA63" i="2"/>
  <c r="Y63" i="2"/>
  <c r="X63" i="2"/>
  <c r="V63" i="2"/>
  <c r="I63" i="2"/>
  <c r="A63" i="2"/>
  <c r="AA62" i="2"/>
  <c r="Y62" i="2"/>
  <c r="X62" i="2"/>
  <c r="V62" i="2"/>
  <c r="I62" i="2"/>
  <c r="A62" i="2"/>
  <c r="AA61" i="2"/>
  <c r="Y61" i="2"/>
  <c r="X61" i="2"/>
  <c r="V61" i="2"/>
  <c r="I61" i="2"/>
  <c r="A61" i="2"/>
  <c r="AA60" i="2"/>
  <c r="Y60" i="2"/>
  <c r="X60" i="2"/>
  <c r="V60" i="2"/>
  <c r="I60" i="2"/>
  <c r="A60" i="2"/>
  <c r="AA59" i="2"/>
  <c r="Y59" i="2"/>
  <c r="X59" i="2"/>
  <c r="V59" i="2"/>
  <c r="I59" i="2"/>
  <c r="A59" i="2"/>
  <c r="AA58" i="2"/>
  <c r="Y58" i="2"/>
  <c r="X58" i="2"/>
  <c r="V58" i="2"/>
  <c r="Z58" i="2" s="1"/>
  <c r="I58" i="2"/>
  <c r="A58" i="2"/>
  <c r="AA57" i="2"/>
  <c r="Y57" i="2"/>
  <c r="X57" i="2"/>
  <c r="V57" i="2"/>
  <c r="I57" i="2"/>
  <c r="A57" i="2"/>
  <c r="AA56" i="2"/>
  <c r="Y56" i="2"/>
  <c r="X56" i="2"/>
  <c r="V56" i="2"/>
  <c r="Z56" i="2" s="1"/>
  <c r="I56" i="2"/>
  <c r="A56" i="2"/>
  <c r="AA55" i="2"/>
  <c r="Y55" i="2"/>
  <c r="X55" i="2"/>
  <c r="V55" i="2"/>
  <c r="Z55" i="2" s="1"/>
  <c r="I55" i="2"/>
  <c r="A55" i="2"/>
  <c r="AA54" i="2"/>
  <c r="Y54" i="2"/>
  <c r="X54" i="2"/>
  <c r="V54" i="2"/>
  <c r="Z54" i="2" s="1"/>
  <c r="I54" i="2"/>
  <c r="A54" i="2"/>
  <c r="AA53" i="2"/>
  <c r="Y53" i="2"/>
  <c r="X53" i="2"/>
  <c r="V53" i="2"/>
  <c r="Z53" i="2" s="1"/>
  <c r="I53" i="2"/>
  <c r="A53" i="2"/>
  <c r="AA52" i="2"/>
  <c r="Y52" i="2"/>
  <c r="X52" i="2"/>
  <c r="V52" i="2"/>
  <c r="Z52" i="2" s="1"/>
  <c r="I52" i="2"/>
  <c r="A52" i="2"/>
  <c r="AA51" i="2"/>
  <c r="Y51" i="2"/>
  <c r="X51" i="2"/>
  <c r="V51" i="2"/>
  <c r="Z51" i="2" s="1"/>
  <c r="I51" i="2"/>
  <c r="A51" i="2"/>
  <c r="AA50" i="2"/>
  <c r="Y50" i="2"/>
  <c r="X50" i="2"/>
  <c r="V50" i="2"/>
  <c r="Z50" i="2" s="1"/>
  <c r="I50" i="2"/>
  <c r="A50" i="2"/>
  <c r="AA49" i="2"/>
  <c r="Y49" i="2"/>
  <c r="X49" i="2"/>
  <c r="V49" i="2"/>
  <c r="I49" i="2"/>
  <c r="A49" i="2"/>
  <c r="AA48" i="2"/>
  <c r="Y48" i="2"/>
  <c r="X48" i="2"/>
  <c r="V48" i="2"/>
  <c r="Z48" i="2" s="1"/>
  <c r="I48" i="2"/>
  <c r="A48" i="2"/>
  <c r="AA47" i="2"/>
  <c r="Y47" i="2"/>
  <c r="X47" i="2"/>
  <c r="V47" i="2"/>
  <c r="I47" i="2"/>
  <c r="A47" i="2"/>
  <c r="AA46" i="2"/>
  <c r="Y46" i="2"/>
  <c r="X46" i="2"/>
  <c r="V46" i="2"/>
  <c r="I46" i="2"/>
  <c r="A46" i="2"/>
  <c r="AA45" i="2"/>
  <c r="Y45" i="2"/>
  <c r="X45" i="2"/>
  <c r="V45" i="2"/>
  <c r="I45" i="2"/>
  <c r="A45" i="2"/>
  <c r="AA44" i="2"/>
  <c r="Y44" i="2"/>
  <c r="X44" i="2"/>
  <c r="V44" i="2"/>
  <c r="I44" i="2"/>
  <c r="A44" i="2"/>
  <c r="AA43" i="2"/>
  <c r="Y43" i="2"/>
  <c r="X43" i="2"/>
  <c r="V43" i="2"/>
  <c r="I43" i="2"/>
  <c r="A43" i="2"/>
  <c r="AA42" i="2"/>
  <c r="Y42" i="2"/>
  <c r="X42" i="2"/>
  <c r="V42" i="2"/>
  <c r="Z42" i="2" s="1"/>
  <c r="I42" i="2"/>
  <c r="A42" i="2"/>
  <c r="AA41" i="2"/>
  <c r="Y41" i="2"/>
  <c r="X41" i="2"/>
  <c r="V41" i="2"/>
  <c r="I41" i="2"/>
  <c r="A41" i="2"/>
  <c r="AA40" i="2"/>
  <c r="Y40" i="2"/>
  <c r="X40" i="2"/>
  <c r="V40" i="2"/>
  <c r="Z40" i="2" s="1"/>
  <c r="I40" i="2"/>
  <c r="A40" i="2"/>
  <c r="AA39" i="2"/>
  <c r="Y39" i="2"/>
  <c r="X39" i="2"/>
  <c r="V39" i="2"/>
  <c r="Z39" i="2" s="1"/>
  <c r="I39" i="2"/>
  <c r="A39" i="2"/>
  <c r="AA38" i="2"/>
  <c r="Y38" i="2"/>
  <c r="X38" i="2"/>
  <c r="V38" i="2"/>
  <c r="Z38" i="2" s="1"/>
  <c r="I38" i="2"/>
  <c r="A38" i="2"/>
  <c r="AA37" i="2"/>
  <c r="Y37" i="2"/>
  <c r="X37" i="2"/>
  <c r="V37" i="2"/>
  <c r="Z37" i="2" s="1"/>
  <c r="I37" i="2"/>
  <c r="A37" i="2"/>
  <c r="AA36" i="2"/>
  <c r="Y36" i="2"/>
  <c r="X36" i="2"/>
  <c r="V36" i="2"/>
  <c r="Z36" i="2" s="1"/>
  <c r="I36" i="2"/>
  <c r="A36" i="2"/>
  <c r="AA35" i="2"/>
  <c r="Y35" i="2"/>
  <c r="X35" i="2"/>
  <c r="V35" i="2"/>
  <c r="Z35" i="2" s="1"/>
  <c r="I35" i="2"/>
  <c r="A35" i="2"/>
  <c r="AA34" i="2"/>
  <c r="Y34" i="2"/>
  <c r="X34" i="2"/>
  <c r="V34" i="2"/>
  <c r="Z34" i="2" s="1"/>
  <c r="I34" i="2"/>
  <c r="A34" i="2"/>
  <c r="AA33" i="2"/>
  <c r="Y33" i="2"/>
  <c r="X33" i="2"/>
  <c r="V33" i="2"/>
  <c r="I33" i="2"/>
  <c r="A33" i="2"/>
  <c r="AA32" i="2"/>
  <c r="Y32" i="2"/>
  <c r="X32" i="2"/>
  <c r="V32" i="2"/>
  <c r="Z32" i="2" s="1"/>
  <c r="I32" i="2"/>
  <c r="A32" i="2"/>
  <c r="AA31" i="2"/>
  <c r="Y31" i="2"/>
  <c r="X31" i="2"/>
  <c r="V31" i="2"/>
  <c r="I31" i="2"/>
  <c r="A31" i="2"/>
  <c r="AA30" i="2"/>
  <c r="Y30" i="2"/>
  <c r="X30" i="2"/>
  <c r="V30" i="2"/>
  <c r="I30" i="2"/>
  <c r="A30" i="2"/>
  <c r="AA29" i="2"/>
  <c r="Y29" i="2"/>
  <c r="X29" i="2"/>
  <c r="V29" i="2"/>
  <c r="I29" i="2"/>
  <c r="A29" i="2"/>
  <c r="AA28" i="2"/>
  <c r="Y28" i="2"/>
  <c r="X28" i="2"/>
  <c r="V28" i="2"/>
  <c r="I28" i="2"/>
  <c r="A28" i="2"/>
  <c r="AA27" i="2"/>
  <c r="Y27" i="2"/>
  <c r="X27" i="2"/>
  <c r="V27" i="2"/>
  <c r="I27" i="2"/>
  <c r="A27" i="2"/>
  <c r="AA26" i="2"/>
  <c r="Y26" i="2"/>
  <c r="X26" i="2"/>
  <c r="V26" i="2"/>
  <c r="Z26" i="2" s="1"/>
  <c r="I26" i="2"/>
  <c r="A26" i="2"/>
  <c r="AA25" i="2"/>
  <c r="Y25" i="2"/>
  <c r="X25" i="2"/>
  <c r="V25" i="2"/>
  <c r="I25" i="2"/>
  <c r="A25" i="2"/>
  <c r="AA24" i="2"/>
  <c r="Y24" i="2"/>
  <c r="X24" i="2"/>
  <c r="V24" i="2"/>
  <c r="Z24" i="2" s="1"/>
  <c r="I24" i="2"/>
  <c r="A24" i="2"/>
  <c r="AA23" i="2"/>
  <c r="Y23" i="2"/>
  <c r="X23" i="2"/>
  <c r="V23" i="2"/>
  <c r="Z23" i="2" s="1"/>
  <c r="I23" i="2"/>
  <c r="A23" i="2"/>
  <c r="AA22" i="2"/>
  <c r="Y22" i="2"/>
  <c r="X22" i="2"/>
  <c r="V22" i="2"/>
  <c r="Z22" i="2" s="1"/>
  <c r="I22" i="2"/>
  <c r="A22" i="2"/>
  <c r="AA21" i="2"/>
  <c r="Y21" i="2"/>
  <c r="X21" i="2"/>
  <c r="V21" i="2"/>
  <c r="Z21" i="2" s="1"/>
  <c r="I21" i="2"/>
  <c r="A21" i="2"/>
  <c r="AA20" i="2"/>
  <c r="Y20" i="2"/>
  <c r="X20" i="2"/>
  <c r="V20" i="2"/>
  <c r="Z20" i="2" s="1"/>
  <c r="I20" i="2"/>
  <c r="A20" i="2"/>
  <c r="AA19" i="2"/>
  <c r="Y19" i="2"/>
  <c r="X19" i="2"/>
  <c r="V19" i="2"/>
  <c r="Z19" i="2" s="1"/>
  <c r="I19" i="2"/>
  <c r="A19" i="2"/>
  <c r="AA18" i="2"/>
  <c r="Y18" i="2"/>
  <c r="X18" i="2"/>
  <c r="V18" i="2"/>
  <c r="Z18" i="2" s="1"/>
  <c r="I18" i="2"/>
  <c r="A18" i="2"/>
  <c r="AA17" i="2"/>
  <c r="Y17" i="2"/>
  <c r="X17" i="2"/>
  <c r="V17" i="2"/>
  <c r="I17" i="2"/>
  <c r="A17" i="2"/>
  <c r="AA16" i="2"/>
  <c r="Y16" i="2"/>
  <c r="X16" i="2"/>
  <c r="V16" i="2"/>
  <c r="I16" i="2"/>
  <c r="A16" i="2"/>
  <c r="AA15" i="2"/>
  <c r="Y15" i="2"/>
  <c r="X15" i="2"/>
  <c r="V15" i="2"/>
  <c r="I15" i="2"/>
  <c r="A15" i="2"/>
  <c r="AA14" i="2"/>
  <c r="AA114" i="2" s="1"/>
  <c r="Y14" i="2"/>
  <c r="Y114" i="2" s="1"/>
  <c r="G16" i="1" s="1"/>
  <c r="X14" i="2"/>
  <c r="X114" i="2" s="1"/>
  <c r="G13" i="1" s="1"/>
  <c r="W14" i="2"/>
  <c r="V14" i="2"/>
  <c r="V114" i="2" s="1"/>
  <c r="G12" i="1" s="1"/>
  <c r="I14" i="2"/>
  <c r="A14" i="2"/>
  <c r="D6" i="2"/>
  <c r="F2" i="2"/>
  <c r="F1" i="2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F36" i="1"/>
  <c r="E36" i="1"/>
  <c r="F35" i="1"/>
  <c r="E35" i="1"/>
  <c r="F34" i="1"/>
  <c r="E34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E26" i="1"/>
  <c r="G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F13" i="1"/>
  <c r="E13" i="1"/>
  <c r="F12" i="1"/>
  <c r="E12" i="1"/>
  <c r="E5" i="1"/>
  <c r="F23" i="1" l="1"/>
  <c r="Z110" i="2"/>
  <c r="Z31" i="2"/>
  <c r="Z47" i="2"/>
  <c r="Z63" i="2"/>
  <c r="Z79" i="2"/>
  <c r="Z107" i="2"/>
  <c r="Z27" i="2"/>
  <c r="Z59" i="2"/>
  <c r="Z75" i="2"/>
  <c r="Z108" i="2"/>
  <c r="Z43" i="2"/>
  <c r="Z29" i="2"/>
  <c r="Z45" i="2"/>
  <c r="Z61" i="2"/>
  <c r="Z77" i="2"/>
  <c r="Z46" i="2"/>
  <c r="Z62" i="2"/>
  <c r="Z78" i="2"/>
  <c r="Z109" i="2"/>
  <c r="Z33" i="2"/>
  <c r="Z49" i="2"/>
  <c r="Z65" i="2"/>
  <c r="Z30" i="2"/>
  <c r="Z25" i="2"/>
  <c r="Z41" i="2"/>
  <c r="Z57" i="2"/>
  <c r="Z73" i="2"/>
  <c r="Z81" i="2"/>
  <c r="Z91" i="2"/>
  <c r="Z94" i="2"/>
  <c r="Z28" i="2"/>
  <c r="Z44" i="2"/>
  <c r="Z60" i="2"/>
  <c r="Z76" i="2"/>
  <c r="E14" i="1"/>
  <c r="Z16" i="2"/>
  <c r="Z17" i="2"/>
  <c r="W114" i="2"/>
  <c r="G14" i="1" s="1"/>
  <c r="G15" i="1" s="1"/>
  <c r="G17" i="1" s="1"/>
  <c r="E6" i="1" s="1"/>
  <c r="Z15" i="2"/>
  <c r="F20" i="1"/>
  <c r="F21" i="1"/>
  <c r="Z14" i="2"/>
  <c r="F22" i="1"/>
  <c r="Z114" i="2" l="1"/>
</calcChain>
</file>

<file path=xl/sharedStrings.xml><?xml version="1.0" encoding="utf-8"?>
<sst xmlns="http://schemas.openxmlformats.org/spreadsheetml/2006/main" count="144" uniqueCount="124">
  <si>
    <t>Torneo Nacional de Kendo: COPA ARGENTINA 2025</t>
  </si>
  <si>
    <t>Beccar - 15 al 17 de Agosto de 2025</t>
  </si>
  <si>
    <t>RESUMEN DE INSCRIPCIÓN Y RESERVAS</t>
  </si>
  <si>
    <t>ASOCIACIÓN / DOJO:</t>
  </si>
  <si>
    <t>Total a Pagar</t>
  </si>
  <si>
    <t>INSCRIPCIÓN</t>
  </si>
  <si>
    <t>Valor a Pagar (ARS)</t>
  </si>
  <si>
    <t>Unitario</t>
  </si>
  <si>
    <t>Total</t>
  </si>
  <si>
    <t>TORNEO / SEMINARIO</t>
  </si>
  <si>
    <t>SAYONARA</t>
  </si>
  <si>
    <t>ALMUERZO</t>
  </si>
  <si>
    <t>SUBTOTAL</t>
  </si>
  <si>
    <t>DERECHO EXÁMENES</t>
  </si>
  <si>
    <t>-----------</t>
  </si>
  <si>
    <t>---------</t>
  </si>
  <si>
    <t>TOTAL</t>
  </si>
  <si>
    <t>Examenes</t>
  </si>
  <si>
    <t>Iaido</t>
  </si>
  <si>
    <t>Kendo</t>
  </si>
  <si>
    <t>Comidas</t>
  </si>
  <si>
    <t>Viernes</t>
  </si>
  <si>
    <t>Sábado</t>
  </si>
  <si>
    <t>Domingo</t>
  </si>
  <si>
    <t>Sayonara</t>
  </si>
  <si>
    <t>Torneos</t>
  </si>
  <si>
    <t>DETALLES DE INSCRIPCIONES</t>
  </si>
  <si>
    <t>EQUIPO MASCULINO</t>
  </si>
  <si>
    <t xml:space="preserve">Seleccione si o no </t>
  </si>
  <si>
    <t>EQUIPO FEMENINO</t>
  </si>
  <si>
    <t>Seleccione si tiene 3 o 5 competidores para presentar a equipo femenino</t>
  </si>
  <si>
    <t>EQUIPO JUNIOR</t>
  </si>
  <si>
    <t xml:space="preserve">NOMBRE </t>
  </si>
  <si>
    <t>APELLIDO</t>
  </si>
  <si>
    <t>SEXO</t>
  </si>
  <si>
    <t>DNI</t>
  </si>
  <si>
    <t>FECHA 
DE 
NACIMIENTO
dd/mm/aaaa</t>
  </si>
  <si>
    <r>
      <rPr>
        <b/>
        <sz val="12"/>
        <color rgb="FFFFFFFF"/>
        <rFont val="Arial"/>
      </rPr>
      <t xml:space="preserve">Edad que tendrá a la fecha del Evento
</t>
    </r>
    <r>
      <rPr>
        <b/>
        <sz val="10"/>
        <color rgb="FFFFFFFF"/>
        <rFont val="Arial"/>
      </rPr>
      <t>(cálculo automatico)</t>
    </r>
  </si>
  <si>
    <t>TORNEO</t>
  </si>
  <si>
    <t>SEMINARIO
ARBITRAJE</t>
  </si>
  <si>
    <t>EXÁMEN IAIDO</t>
  </si>
  <si>
    <t>EXÁMEN KENDO</t>
  </si>
  <si>
    <t>MONTO TORNEO /SEMINARIO</t>
  </si>
  <si>
    <t>MONTO ALMUERZO</t>
  </si>
  <si>
    <t>MONTO SAYONARA</t>
  </si>
  <si>
    <t>MONTO DERECHO EXÁMENES</t>
  </si>
  <si>
    <t>MONTO TOTAL
SIN REGISTRO</t>
  </si>
  <si>
    <t>MONTO REGISTRO EXÁMENES</t>
  </si>
  <si>
    <t xml:space="preserve">Individual </t>
  </si>
  <si>
    <t>Seleccione su graduación</t>
  </si>
  <si>
    <t>Vie 15</t>
  </si>
  <si>
    <t>Sáb 16</t>
  </si>
  <si>
    <t>Dom 17</t>
  </si>
  <si>
    <t>(Seleccione)</t>
  </si>
  <si>
    <t>Grado a rendir Iaido</t>
  </si>
  <si>
    <t>Fecha Último Exámen</t>
  </si>
  <si>
    <t>Diploma</t>
  </si>
  <si>
    <t>Grado a rendir Kendo</t>
  </si>
  <si>
    <t xml:space="preserve">ASOCIACIÓN </t>
  </si>
  <si>
    <t>Categorias Individuales</t>
  </si>
  <si>
    <t>Categorias Equipos</t>
  </si>
  <si>
    <t>Seminario</t>
  </si>
  <si>
    <t xml:space="preserve">Grado Examenes </t>
  </si>
  <si>
    <t>Derecho Examen</t>
  </si>
  <si>
    <t>Registro Examen</t>
  </si>
  <si>
    <t>ARAKI</t>
  </si>
  <si>
    <t>Si</t>
  </si>
  <si>
    <t>Kyu Femenino</t>
  </si>
  <si>
    <t>No participa</t>
  </si>
  <si>
    <t>FAK</t>
  </si>
  <si>
    <t>No</t>
  </si>
  <si>
    <t>Masculino</t>
  </si>
  <si>
    <t>COSTO TORNEOS</t>
  </si>
  <si>
    <t>BUSHIDO DOJO</t>
  </si>
  <si>
    <t>Kyu Masculino</t>
  </si>
  <si>
    <t>Equipo Masculino</t>
  </si>
  <si>
    <t>1º Kyu o menor</t>
  </si>
  <si>
    <t xml:space="preserve">3º Kyu </t>
  </si>
  <si>
    <t>CLAK</t>
  </si>
  <si>
    <t>Común</t>
  </si>
  <si>
    <t>Femenino</t>
  </si>
  <si>
    <t>COSTO SEMINARIO</t>
  </si>
  <si>
    <t>CORRENTINA</t>
  </si>
  <si>
    <t>Dan Femenino</t>
  </si>
  <si>
    <t>Equipo Femenino</t>
  </si>
  <si>
    <t>1º Dan</t>
  </si>
  <si>
    <t xml:space="preserve">2º Kyu </t>
  </si>
  <si>
    <t>Otro</t>
  </si>
  <si>
    <t>Vegetariano</t>
  </si>
  <si>
    <t>COSTO SEMINARIO SI TORNEO</t>
  </si>
  <si>
    <t>DAI SHIN KAI</t>
  </si>
  <si>
    <t>1-2 Dan Masculino</t>
  </si>
  <si>
    <t>Equipo Junior</t>
  </si>
  <si>
    <t>2º Dan</t>
  </si>
  <si>
    <t xml:space="preserve">1º Kyu </t>
  </si>
  <si>
    <t>Celíaco</t>
  </si>
  <si>
    <t>COSTO TRANSPORTE</t>
  </si>
  <si>
    <t>JIKISHINKAN</t>
  </si>
  <si>
    <t>3 o + Dan Masculino</t>
  </si>
  <si>
    <t>3º Dan</t>
  </si>
  <si>
    <t>COSTO ALMUERZO</t>
  </si>
  <si>
    <t>JOONG AANG</t>
  </si>
  <si>
    <t>Master</t>
  </si>
  <si>
    <t>4º Dan</t>
  </si>
  <si>
    <t>COSTO SAYONARA</t>
  </si>
  <si>
    <t>KATSUMOTO</t>
  </si>
  <si>
    <t>Junior</t>
  </si>
  <si>
    <t>5º Dan</t>
  </si>
  <si>
    <t>KENMUKAN</t>
  </si>
  <si>
    <t>No Participa</t>
  </si>
  <si>
    <t>6º Dan</t>
  </si>
  <si>
    <t>KODENKAI</t>
  </si>
  <si>
    <t>7º Dan</t>
  </si>
  <si>
    <t>KUMA KAI</t>
  </si>
  <si>
    <t>8º Dan</t>
  </si>
  <si>
    <t>NEUQUEN</t>
  </si>
  <si>
    <t>Fecha de inicio</t>
  </si>
  <si>
    <t>NICHIA-COA</t>
  </si>
  <si>
    <t>SEIBU</t>
  </si>
  <si>
    <t>SHIN SEN KAI</t>
  </si>
  <si>
    <t>SUZAKU</t>
  </si>
  <si>
    <t>YOSHINKAN</t>
  </si>
  <si>
    <t>ALMUERZOS</t>
  </si>
  <si>
    <t xml:space="preserve">Haga clic para elegir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</si>
</sst>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&quot;$&quot;#,##0"/>
    <numFmt numFmtId="165" formatCode="[$USD]\ #,##0.00;\-[$USD]\ #,##0.00"/>
    <numFmt numFmtId="166" formatCode="_-* #,##0_-;\-* #,##0_-;_-* &quot;-&quot;??_-;_-@"/>
    <numFmt numFmtId="167" formatCode="_-* #,##0.00_-;\-* #,##0.00_-;_-* &quot;-&quot;??_-;_-@"/>
    <numFmt numFmtId="168" formatCode="[$USD]\ #,##0"/>
    <numFmt numFmtId="169" formatCode="dd&quot;/&quot;mmm&quot;/&quot;yyyy"/>
    <numFmt numFmtId="170" formatCode="[$$-409]#,##0.00_ ;\-[$$-409]#,##0.00\ "/>
    <numFmt numFmtId="171" formatCode="[$USD ]#,##0"/>
    <numFmt numFmtId="172" formatCode="&quot;$&quot;#,##0.00"/>
    <numFmt numFmtId="173" formatCode="[$US$]#,##0.00"/>
    <numFmt numFmtId="174" formatCode="d/mmm/yyyy"/>
  </numFmts>
  <fonts count="37">
    <font>
      <sz val="10"/>
      <color rgb="FF000000"/>
      <name val="Arial"/>
      <scheme val="minor"/>
    </font>
    <font>
      <b/>
      <sz val="16"/>
      <color rgb="FF333399"/>
      <name val="Arial"/>
    </font>
    <font>
      <sz val="10"/>
      <name val="Arial"/>
    </font>
    <font>
      <sz val="10"/>
      <color theme="1"/>
      <name val="Arial"/>
    </font>
    <font>
      <b/>
      <sz val="12"/>
      <color rgb="FF333399"/>
      <name val="Arial"/>
    </font>
    <font>
      <b/>
      <sz val="14"/>
      <color rgb="FF333399"/>
      <name val="Arial"/>
    </font>
    <font>
      <sz val="10"/>
      <color rgb="FFFF0000"/>
      <name val="Arial"/>
    </font>
    <font>
      <b/>
      <sz val="11"/>
      <color rgb="FF333399"/>
      <name val="Arial"/>
    </font>
    <font>
      <b/>
      <sz val="10"/>
      <color theme="1"/>
      <name val="Arial"/>
    </font>
    <font>
      <b/>
      <sz val="10"/>
      <color rgb="FFFF0000"/>
      <name val="Arial Narrow"/>
    </font>
    <font>
      <b/>
      <sz val="8"/>
      <color rgb="FFFF0000"/>
      <name val="Arial"/>
    </font>
    <font>
      <b/>
      <sz val="14"/>
      <color theme="1"/>
      <name val="Arial"/>
    </font>
    <font>
      <b/>
      <sz val="12"/>
      <color theme="1"/>
      <name val="Arial"/>
    </font>
    <font>
      <b/>
      <sz val="10"/>
      <color rgb="FF333399"/>
      <name val="Arial Narrow"/>
    </font>
    <font>
      <b/>
      <sz val="10"/>
      <color rgb="FF333399"/>
      <name val="Arial"/>
    </font>
    <font>
      <b/>
      <sz val="10"/>
      <color rgb="FF2E507A"/>
      <name val="Arial Narrow"/>
    </font>
    <font>
      <sz val="10"/>
      <color rgb="FF333399"/>
      <name val="Arial Narrow"/>
    </font>
    <font>
      <b/>
      <sz val="10"/>
      <color rgb="FFFFFF00"/>
      <name val="Arial"/>
    </font>
    <font>
      <b/>
      <sz val="18"/>
      <color theme="1"/>
      <name val="Arial"/>
    </font>
    <font>
      <b/>
      <sz val="10"/>
      <color rgb="FFFF0000"/>
      <name val="Arial"/>
    </font>
    <font>
      <b/>
      <sz val="11"/>
      <color rgb="FFFF0000"/>
      <name val="Arial"/>
    </font>
    <font>
      <b/>
      <sz val="14"/>
      <color rgb="FF2E507A"/>
      <name val="Arial"/>
    </font>
    <font>
      <b/>
      <sz val="20"/>
      <color rgb="FF2E507A"/>
      <name val="Arial"/>
    </font>
    <font>
      <sz val="11"/>
      <color rgb="FF2E507A"/>
      <name val="Arial"/>
    </font>
    <font>
      <b/>
      <sz val="12"/>
      <color rgb="FFFFFFFF"/>
      <name val="Arial"/>
    </font>
    <font>
      <b/>
      <sz val="11"/>
      <color rgb="FFFFFFFF"/>
      <name val="Arial"/>
    </font>
    <font>
      <sz val="10"/>
      <color rgb="FFFFFFFF"/>
      <name val="Arial Narrow"/>
    </font>
    <font>
      <sz val="10"/>
      <color theme="1"/>
      <name val="Arial"/>
    </font>
    <font>
      <i/>
      <sz val="10"/>
      <color theme="1"/>
      <name val="Arial"/>
    </font>
    <font>
      <i/>
      <sz val="10"/>
      <color rgb="FF000000"/>
      <name val="Arial"/>
    </font>
    <font>
      <i/>
      <sz val="10"/>
      <color theme="1"/>
      <name val="Arial"/>
    </font>
    <font>
      <b/>
      <sz val="10"/>
      <color rgb="FF333399"/>
      <name val="Arial Narrow"/>
    </font>
    <font>
      <sz val="10"/>
      <color rgb="FF000000"/>
      <name val="Arial"/>
    </font>
    <font>
      <sz val="10"/>
      <color theme="1"/>
      <name val="Inherit"/>
    </font>
    <font>
      <sz val="11"/>
      <color rgb="FF000000"/>
      <name val="Calibri"/>
    </font>
    <font>
      <b/>
      <sz val="10"/>
      <color rgb="FFFFFFFF"/>
      <name val="Arial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2E507A"/>
        <bgColor rgb="FF2E507A"/>
      </patternFill>
    </fill>
    <fill>
      <patternFill patternType="solid">
        <fgColor theme="0"/>
        <bgColor theme="0"/>
      </patternFill>
    </fill>
    <fill>
      <patternFill patternType="solid">
        <fgColor rgb="FFEAF1DD"/>
        <bgColor rgb="FFEAF1DD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07">
    <xf numFmtId="0" fontId="0" fillId="0" borderId="0" xfId="0" applyFont="1" applyAlignment="1"/>
    <xf numFmtId="0" fontId="3" fillId="0" borderId="0" xfId="0" applyFont="1"/>
    <xf numFmtId="0" fontId="3" fillId="2" borderId="3" xfId="0" applyFont="1" applyFill="1" applyBorder="1"/>
    <xf numFmtId="0" fontId="6" fillId="2" borderId="3" xfId="0" applyFont="1" applyFill="1" applyBorder="1" applyAlignment="1">
      <alignment vertical="top"/>
    </xf>
    <xf numFmtId="0" fontId="7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top"/>
    </xf>
    <xf numFmtId="0" fontId="7" fillId="2" borderId="3" xfId="0" applyFont="1" applyFill="1" applyBorder="1" applyAlignment="1">
      <alignment horizontal="right" vertical="center"/>
    </xf>
    <xf numFmtId="164" fontId="8" fillId="2" borderId="7" xfId="0" applyNumberFormat="1" applyFont="1" applyFill="1" applyBorder="1"/>
    <xf numFmtId="0" fontId="10" fillId="2" borderId="3" xfId="0" applyFont="1" applyFill="1" applyBorder="1" applyAlignment="1">
      <alignment vertical="top"/>
    </xf>
    <xf numFmtId="165" fontId="1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/>
    </xf>
    <xf numFmtId="165" fontId="12" fillId="2" borderId="3" xfId="0" applyNumberFormat="1" applyFont="1" applyFill="1" applyBorder="1" applyAlignment="1">
      <alignment vertical="center"/>
    </xf>
    <xf numFmtId="0" fontId="13" fillId="2" borderId="3" xfId="0" applyFont="1" applyFill="1" applyBorder="1" applyAlignment="1">
      <alignment horizontal="right"/>
    </xf>
    <xf numFmtId="0" fontId="13" fillId="2" borderId="3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166" fontId="3" fillId="2" borderId="3" xfId="0" applyNumberFormat="1" applyFont="1" applyFill="1" applyBorder="1" applyAlignment="1">
      <alignment horizontal="center"/>
    </xf>
    <xf numFmtId="167" fontId="3" fillId="2" borderId="3" xfId="0" applyNumberFormat="1" applyFont="1" applyFill="1" applyBorder="1"/>
    <xf numFmtId="167" fontId="8" fillId="2" borderId="3" xfId="0" applyNumberFormat="1" applyFont="1" applyFill="1" applyBorder="1"/>
    <xf numFmtId="0" fontId="9" fillId="2" borderId="3" xfId="0" applyFont="1" applyFill="1" applyBorder="1" applyAlignment="1">
      <alignment vertical="top"/>
    </xf>
    <xf numFmtId="0" fontId="13" fillId="3" borderId="3" xfId="0" applyFont="1" applyFill="1" applyBorder="1" applyAlignment="1">
      <alignment horizontal="right"/>
    </xf>
    <xf numFmtId="0" fontId="13" fillId="3" borderId="3" xfId="0" applyFont="1" applyFill="1" applyBorder="1" applyAlignment="1">
      <alignment horizontal="left"/>
    </xf>
    <xf numFmtId="0" fontId="3" fillId="3" borderId="3" xfId="0" applyFont="1" applyFill="1" applyBorder="1"/>
    <xf numFmtId="0" fontId="8" fillId="3" borderId="3" xfId="0" applyFont="1" applyFill="1" applyBorder="1" applyAlignment="1">
      <alignment horizontal="left"/>
    </xf>
    <xf numFmtId="166" fontId="3" fillId="3" borderId="3" xfId="0" applyNumberFormat="1" applyFont="1" applyFill="1" applyBorder="1" applyAlignment="1">
      <alignment horizontal="center"/>
    </xf>
    <xf numFmtId="167" fontId="3" fillId="3" borderId="3" xfId="0" applyNumberFormat="1" applyFont="1" applyFill="1" applyBorder="1"/>
    <xf numFmtId="167" fontId="8" fillId="3" borderId="3" xfId="0" applyNumberFormat="1" applyFont="1" applyFill="1" applyBorder="1"/>
    <xf numFmtId="0" fontId="10" fillId="3" borderId="3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4" fillId="3" borderId="3" xfId="0" applyFont="1" applyFill="1" applyBorder="1"/>
    <xf numFmtId="0" fontId="16" fillId="3" borderId="1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/>
    </xf>
    <xf numFmtId="166" fontId="3" fillId="3" borderId="14" xfId="0" applyNumberFormat="1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164" fontId="3" fillId="3" borderId="4" xfId="0" applyNumberFormat="1" applyFont="1" applyFill="1" applyBorder="1"/>
    <xf numFmtId="0" fontId="10" fillId="3" borderId="15" xfId="0" applyFont="1" applyFill="1" applyBorder="1" applyAlignment="1">
      <alignment vertical="top"/>
    </xf>
    <xf numFmtId="0" fontId="8" fillId="3" borderId="4" xfId="0" applyFont="1" applyFill="1" applyBorder="1" applyAlignment="1">
      <alignment horizontal="center"/>
    </xf>
    <xf numFmtId="166" fontId="3" fillId="3" borderId="16" xfId="0" applyNumberFormat="1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vertical="top"/>
    </xf>
    <xf numFmtId="0" fontId="8" fillId="3" borderId="4" xfId="0" applyFont="1" applyFill="1" applyBorder="1" applyAlignment="1">
      <alignment horizontal="center"/>
    </xf>
    <xf numFmtId="166" fontId="3" fillId="3" borderId="18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/>
    <xf numFmtId="167" fontId="3" fillId="3" borderId="4" xfId="0" applyNumberFormat="1" applyFont="1" applyFill="1" applyBorder="1" applyAlignment="1">
      <alignment horizontal="center"/>
    </xf>
    <xf numFmtId="0" fontId="3" fillId="3" borderId="20" xfId="0" applyFont="1" applyFill="1" applyBorder="1"/>
    <xf numFmtId="0" fontId="8" fillId="3" borderId="4" xfId="0" applyFont="1" applyFill="1" applyBorder="1" applyAlignment="1">
      <alignment horizontal="center" vertical="center"/>
    </xf>
    <xf numFmtId="0" fontId="3" fillId="3" borderId="17" xfId="0" applyFont="1" applyFill="1" applyBorder="1"/>
    <xf numFmtId="0" fontId="3" fillId="3" borderId="4" xfId="0" applyFont="1" applyFill="1" applyBorder="1" applyAlignment="1">
      <alignment horizontal="center" vertical="center"/>
    </xf>
    <xf numFmtId="0" fontId="3" fillId="3" borderId="21" xfId="0" applyFont="1" applyFill="1" applyBorder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22" xfId="0" applyFont="1" applyFill="1" applyBorder="1"/>
    <xf numFmtId="0" fontId="3" fillId="3" borderId="1" xfId="0" applyFont="1" applyFill="1" applyBorder="1"/>
    <xf numFmtId="0" fontId="8" fillId="3" borderId="2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7" fillId="4" borderId="3" xfId="0" applyFont="1" applyFill="1" applyBorder="1" applyAlignment="1">
      <alignment horizontal="center"/>
    </xf>
    <xf numFmtId="0" fontId="18" fillId="4" borderId="3" xfId="0" applyFont="1" applyFill="1" applyBorder="1" applyAlignment="1">
      <alignment vertical="center"/>
    </xf>
    <xf numFmtId="0" fontId="4" fillId="4" borderId="0" xfId="0" applyFont="1" applyFill="1" applyAlignment="1">
      <alignment horizontal="center" vertical="top"/>
    </xf>
    <xf numFmtId="0" fontId="4" fillId="4" borderId="2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/>
    </xf>
    <xf numFmtId="0" fontId="5" fillId="4" borderId="0" xfId="0" applyFont="1" applyFill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top"/>
    </xf>
    <xf numFmtId="0" fontId="17" fillId="4" borderId="0" xfId="0" applyFont="1" applyFill="1" applyAlignment="1">
      <alignment horizontal="center"/>
    </xf>
    <xf numFmtId="0" fontId="19" fillId="4" borderId="3" xfId="0" applyFont="1" applyFill="1" applyBorder="1" applyAlignment="1">
      <alignment horizontal="left"/>
    </xf>
    <xf numFmtId="0" fontId="20" fillId="4" borderId="3" xfId="0" applyFont="1" applyFill="1" applyBorder="1" applyAlignment="1">
      <alignment horizontal="left"/>
    </xf>
    <xf numFmtId="0" fontId="17" fillId="4" borderId="20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20" fillId="4" borderId="20" xfId="0" applyFont="1" applyFill="1" applyBorder="1" applyAlignment="1">
      <alignment horizontal="left"/>
    </xf>
    <xf numFmtId="0" fontId="17" fillId="4" borderId="21" xfId="0" applyFont="1" applyFill="1" applyBorder="1" applyAlignment="1">
      <alignment horizontal="center"/>
    </xf>
    <xf numFmtId="0" fontId="3" fillId="4" borderId="0" xfId="0" applyFont="1" applyFill="1"/>
    <xf numFmtId="0" fontId="3" fillId="4" borderId="24" xfId="0" applyFont="1" applyFill="1" applyBorder="1"/>
    <xf numFmtId="0" fontId="21" fillId="4" borderId="8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right" vertical="center"/>
    </xf>
    <xf numFmtId="0" fontId="17" fillId="4" borderId="17" xfId="0" applyFont="1" applyFill="1" applyBorder="1" applyAlignment="1">
      <alignment horizontal="center"/>
    </xf>
    <xf numFmtId="0" fontId="3" fillId="4" borderId="3" xfId="0" applyFont="1" applyFill="1" applyBorder="1"/>
    <xf numFmtId="0" fontId="20" fillId="4" borderId="20" xfId="0" applyFont="1" applyFill="1" applyBorder="1" applyAlignment="1">
      <alignment horizontal="left"/>
    </xf>
    <xf numFmtId="0" fontId="20" fillId="4" borderId="25" xfId="0" applyFont="1" applyFill="1" applyBorder="1" applyAlignment="1">
      <alignment horizontal="left"/>
    </xf>
    <xf numFmtId="0" fontId="17" fillId="4" borderId="26" xfId="0" applyFont="1" applyFill="1" applyBorder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22" fillId="4" borderId="3" xfId="0" applyFont="1" applyFill="1" applyBorder="1" applyAlignment="1">
      <alignment horizontal="right" vertical="center"/>
    </xf>
    <xf numFmtId="0" fontId="22" fillId="4" borderId="24" xfId="0" applyFont="1" applyFill="1" applyBorder="1" applyAlignment="1">
      <alignment horizontal="right" vertical="center"/>
    </xf>
    <xf numFmtId="0" fontId="22" fillId="4" borderId="25" xfId="0" applyFont="1" applyFill="1" applyBorder="1" applyAlignment="1">
      <alignment horizontal="right" vertical="center"/>
    </xf>
    <xf numFmtId="0" fontId="22" fillId="4" borderId="0" xfId="0" applyFont="1" applyFill="1" applyAlignment="1">
      <alignment horizontal="right" vertical="center"/>
    </xf>
    <xf numFmtId="0" fontId="23" fillId="4" borderId="0" xfId="0" applyFont="1" applyFill="1" applyAlignment="1">
      <alignment vertical="top"/>
    </xf>
    <xf numFmtId="0" fontId="23" fillId="4" borderId="24" xfId="0" applyFont="1" applyFill="1" applyBorder="1" applyAlignment="1">
      <alignment vertical="top"/>
    </xf>
    <xf numFmtId="0" fontId="24" fillId="5" borderId="27" xfId="0" applyFont="1" applyFill="1" applyBorder="1" applyAlignment="1">
      <alignment vertical="center"/>
    </xf>
    <xf numFmtId="16" fontId="26" fillId="5" borderId="41" xfId="0" applyNumberFormat="1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/>
    </xf>
    <xf numFmtId="0" fontId="26" fillId="5" borderId="17" xfId="0" applyFont="1" applyFill="1" applyBorder="1" applyAlignment="1">
      <alignment horizontal="center" vertical="center" wrapText="1"/>
    </xf>
    <xf numFmtId="0" fontId="26" fillId="5" borderId="41" xfId="0" applyFont="1" applyFill="1" applyBorder="1" applyAlignment="1">
      <alignment horizontal="center" vertical="center" wrapText="1"/>
    </xf>
    <xf numFmtId="0" fontId="24" fillId="5" borderId="45" xfId="0" applyFont="1" applyFill="1" applyBorder="1" applyAlignment="1">
      <alignment vertical="center"/>
    </xf>
    <xf numFmtId="0" fontId="26" fillId="5" borderId="48" xfId="0" applyFont="1" applyFill="1" applyBorder="1" applyAlignment="1">
      <alignment horizontal="center" vertical="center" wrapText="1"/>
    </xf>
    <xf numFmtId="0" fontId="26" fillId="5" borderId="45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49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/>
    </xf>
    <xf numFmtId="0" fontId="3" fillId="3" borderId="50" xfId="0" applyFont="1" applyFill="1" applyBorder="1" applyAlignment="1">
      <alignment horizontal="center" vertical="center"/>
    </xf>
    <xf numFmtId="164" fontId="3" fillId="3" borderId="50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right" vertical="center"/>
    </xf>
    <xf numFmtId="1" fontId="8" fillId="3" borderId="3" xfId="0" applyNumberFormat="1" applyFont="1" applyFill="1" applyBorder="1" applyAlignment="1">
      <alignment horizontal="center" vertical="center"/>
    </xf>
    <xf numFmtId="169" fontId="8" fillId="3" borderId="3" xfId="0" applyNumberFormat="1" applyFont="1" applyFill="1" applyBorder="1" applyAlignment="1">
      <alignment horizontal="center" vertical="center"/>
    </xf>
    <xf numFmtId="164" fontId="8" fillId="3" borderId="50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9" fontId="8" fillId="3" borderId="3" xfId="0" applyNumberFormat="1" applyFont="1" applyFill="1" applyBorder="1" applyAlignment="1">
      <alignment horizontal="right" vertical="center"/>
    </xf>
    <xf numFmtId="1" fontId="3" fillId="3" borderId="3" xfId="0" applyNumberFormat="1" applyFont="1" applyFill="1" applyBorder="1" applyAlignment="1">
      <alignment horizontal="center" vertical="center"/>
    </xf>
    <xf numFmtId="167" fontId="8" fillId="3" borderId="3" xfId="0" applyNumberFormat="1" applyFont="1" applyFill="1" applyBorder="1" applyAlignment="1">
      <alignment horizontal="center" vertical="center"/>
    </xf>
    <xf numFmtId="170" fontId="3" fillId="3" borderId="3" xfId="0" applyNumberFormat="1" applyFont="1" applyFill="1" applyBorder="1" applyAlignment="1">
      <alignment horizontal="center" vertical="center"/>
    </xf>
    <xf numFmtId="0" fontId="3" fillId="7" borderId="0" xfId="0" applyFont="1" applyFill="1"/>
    <xf numFmtId="0" fontId="3" fillId="7" borderId="3" xfId="0" applyFont="1" applyFill="1" applyBorder="1"/>
    <xf numFmtId="169" fontId="3" fillId="3" borderId="3" xfId="0" applyNumberFormat="1" applyFont="1" applyFill="1" applyBorder="1"/>
    <xf numFmtId="169" fontId="27" fillId="0" borderId="0" xfId="0" applyNumberFormat="1" applyFont="1"/>
    <xf numFmtId="169" fontId="3" fillId="0" borderId="0" xfId="0" applyNumberFormat="1" applyFont="1"/>
    <xf numFmtId="0" fontId="28" fillId="0" borderId="0" xfId="0" applyFont="1" applyAlignment="1"/>
    <xf numFmtId="0" fontId="28" fillId="0" borderId="0" xfId="0" applyFont="1"/>
    <xf numFmtId="0" fontId="29" fillId="0" borderId="23" xfId="0" applyFont="1" applyBorder="1"/>
    <xf numFmtId="0" fontId="29" fillId="0" borderId="0" xfId="0" applyFont="1"/>
    <xf numFmtId="0" fontId="30" fillId="0" borderId="23" xfId="0" applyFont="1" applyBorder="1" applyAlignment="1"/>
    <xf numFmtId="0" fontId="30" fillId="0" borderId="23" xfId="0" applyFont="1" applyBorder="1"/>
    <xf numFmtId="0" fontId="30" fillId="0" borderId="0" xfId="0" applyFont="1"/>
    <xf numFmtId="0" fontId="31" fillId="3" borderId="3" xfId="0" applyFont="1" applyFill="1" applyBorder="1" applyAlignment="1"/>
    <xf numFmtId="0" fontId="32" fillId="0" borderId="0" xfId="0" applyFont="1"/>
    <xf numFmtId="0" fontId="32" fillId="0" borderId="51" xfId="0" applyFont="1" applyBorder="1" applyAlignment="1"/>
    <xf numFmtId="0" fontId="32" fillId="0" borderId="51" xfId="0" applyFont="1" applyBorder="1"/>
    <xf numFmtId="0" fontId="27" fillId="0" borderId="51" xfId="0" applyFont="1" applyBorder="1"/>
    <xf numFmtId="171" fontId="32" fillId="0" borderId="0" xfId="0" applyNumberFormat="1" applyFont="1"/>
    <xf numFmtId="0" fontId="27" fillId="0" borderId="0" xfId="0" applyFont="1"/>
    <xf numFmtId="0" fontId="27" fillId="0" borderId="0" xfId="0" applyFont="1" applyAlignment="1"/>
    <xf numFmtId="164" fontId="32" fillId="0" borderId="51" xfId="0" applyNumberFormat="1" applyFont="1" applyBorder="1"/>
    <xf numFmtId="164" fontId="32" fillId="0" borderId="0" xfId="0" applyNumberFormat="1" applyFont="1"/>
    <xf numFmtId="0" fontId="3" fillId="0" borderId="0" xfId="0" applyFont="1" applyAlignment="1"/>
    <xf numFmtId="0" fontId="32" fillId="0" borderId="0" xfId="0" applyFont="1" applyAlignment="1"/>
    <xf numFmtId="0" fontId="32" fillId="0" borderId="7" xfId="0" applyFont="1" applyBorder="1" applyAlignment="1"/>
    <xf numFmtId="0" fontId="27" fillId="0" borderId="51" xfId="0" applyFont="1" applyBorder="1" applyAlignment="1"/>
    <xf numFmtId="0" fontId="32" fillId="0" borderId="7" xfId="0" applyFont="1" applyBorder="1"/>
    <xf numFmtId="0" fontId="27" fillId="0" borderId="7" xfId="0" applyFont="1" applyBorder="1" applyAlignment="1"/>
    <xf numFmtId="171" fontId="32" fillId="0" borderId="51" xfId="0" applyNumberFormat="1" applyFont="1" applyBorder="1"/>
    <xf numFmtId="0" fontId="27" fillId="0" borderId="7" xfId="0" applyFont="1" applyBorder="1" applyAlignment="1"/>
    <xf numFmtId="171" fontId="32" fillId="0" borderId="7" xfId="0" applyNumberFormat="1" applyFont="1" applyBorder="1"/>
    <xf numFmtId="172" fontId="32" fillId="0" borderId="0" xfId="0" applyNumberFormat="1" applyFont="1"/>
    <xf numFmtId="173" fontId="32" fillId="0" borderId="0" xfId="0" applyNumberFormat="1" applyFont="1"/>
    <xf numFmtId="174" fontId="27" fillId="0" borderId="0" xfId="0" applyNumberFormat="1" applyFont="1" applyAlignment="1"/>
    <xf numFmtId="172" fontId="33" fillId="4" borderId="0" xfId="0" applyNumberFormat="1" applyFont="1" applyFill="1"/>
    <xf numFmtId="172" fontId="34" fillId="0" borderId="0" xfId="0" applyNumberFormat="1" applyFont="1" applyAlignment="1"/>
    <xf numFmtId="172" fontId="32" fillId="0" borderId="0" xfId="0" applyNumberFormat="1" applyFont="1" applyAlignment="1"/>
    <xf numFmtId="0" fontId="30" fillId="0" borderId="0" xfId="0" applyFont="1" applyAlignment="1"/>
    <xf numFmtId="172" fontId="27" fillId="0" borderId="0" xfId="0" applyNumberFormat="1" applyFont="1" applyAlignment="1"/>
    <xf numFmtId="173" fontId="34" fillId="0" borderId="0" xfId="0" applyNumberFormat="1" applyFont="1" applyAlignment="1"/>
    <xf numFmtId="172" fontId="27" fillId="0" borderId="0" xfId="0" applyNumberFormat="1" applyFont="1" applyAlignment="1"/>
    <xf numFmtId="10" fontId="27" fillId="0" borderId="0" xfId="0" applyNumberFormat="1" applyFont="1"/>
    <xf numFmtId="0" fontId="34" fillId="0" borderId="0" xfId="0" applyFont="1" applyAlignment="1"/>
    <xf numFmtId="0" fontId="33" fillId="4" borderId="0" xfId="0" applyFont="1" applyFill="1"/>
    <xf numFmtId="10" fontId="34" fillId="0" borderId="0" xfId="0" applyNumberFormat="1" applyFont="1"/>
    <xf numFmtId="172" fontId="27" fillId="0" borderId="0" xfId="0" applyNumberFormat="1" applyFont="1"/>
    <xf numFmtId="166" fontId="8" fillId="3" borderId="19" xfId="0" applyNumberFormat="1" applyFont="1" applyFill="1" applyBorder="1" applyAlignment="1">
      <alignment horizontal="center"/>
    </xf>
    <xf numFmtId="0" fontId="2" fillId="0" borderId="11" xfId="0" applyFont="1" applyBorder="1"/>
    <xf numFmtId="0" fontId="8" fillId="3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4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top" wrapText="1"/>
    </xf>
    <xf numFmtId="0" fontId="2" fillId="0" borderId="6" xfId="0" applyFont="1" applyBorder="1"/>
    <xf numFmtId="0" fontId="2" fillId="0" borderId="8" xfId="0" applyFont="1" applyBorder="1"/>
    <xf numFmtId="0" fontId="0" fillId="0" borderId="0" xfId="0" applyFont="1" applyAlignment="1"/>
    <xf numFmtId="0" fontId="13" fillId="3" borderId="9" xfId="0" applyFont="1" applyFill="1" applyBorder="1" applyAlignment="1">
      <alignment horizontal="center" vertical="center"/>
    </xf>
    <xf numFmtId="0" fontId="2" fillId="0" borderId="12" xfId="0" applyFont="1" applyBorder="1"/>
    <xf numFmtId="0" fontId="15" fillId="3" borderId="10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24" fillId="5" borderId="28" xfId="0" applyFont="1" applyFill="1" applyBorder="1" applyAlignment="1">
      <alignment horizontal="center" vertical="center"/>
    </xf>
    <xf numFmtId="0" fontId="2" fillId="0" borderId="35" xfId="0" applyFont="1" applyBorder="1"/>
    <xf numFmtId="0" fontId="2" fillId="0" borderId="46" xfId="0" applyFont="1" applyBorder="1"/>
    <xf numFmtId="0" fontId="24" fillId="5" borderId="29" xfId="0" applyFont="1" applyFill="1" applyBorder="1" applyAlignment="1">
      <alignment horizontal="center" vertical="center"/>
    </xf>
    <xf numFmtId="0" fontId="2" fillId="0" borderId="30" xfId="0" applyFont="1" applyBorder="1"/>
    <xf numFmtId="0" fontId="2" fillId="0" borderId="47" xfId="0" applyFont="1" applyBorder="1"/>
    <xf numFmtId="0" fontId="25" fillId="5" borderId="34" xfId="0" applyFont="1" applyFill="1" applyBorder="1" applyAlignment="1">
      <alignment horizontal="center" vertical="center" wrapText="1"/>
    </xf>
    <xf numFmtId="0" fontId="2" fillId="0" borderId="40" xfId="0" applyFont="1" applyBorder="1"/>
    <xf numFmtId="0" fontId="2" fillId="0" borderId="39" xfId="0" applyFont="1" applyBorder="1"/>
    <xf numFmtId="0" fontId="26" fillId="5" borderId="42" xfId="0" applyFont="1" applyFill="1" applyBorder="1" applyAlignment="1">
      <alignment horizontal="center" vertical="center"/>
    </xf>
    <xf numFmtId="0" fontId="2" fillId="0" borderId="43" xfId="0" applyFont="1" applyBorder="1"/>
    <xf numFmtId="0" fontId="2" fillId="0" borderId="44" xfId="0" applyFont="1" applyBorder="1"/>
    <xf numFmtId="0" fontId="24" fillId="5" borderId="28" xfId="0" applyFont="1" applyFill="1" applyBorder="1" applyAlignment="1">
      <alignment horizontal="center" vertical="center" wrapText="1"/>
    </xf>
    <xf numFmtId="168" fontId="25" fillId="5" borderId="31" xfId="0" applyNumberFormat="1" applyFont="1" applyFill="1" applyBorder="1" applyAlignment="1">
      <alignment horizontal="center" vertical="center"/>
    </xf>
    <xf numFmtId="0" fontId="2" fillId="0" borderId="36" xfId="0" applyFont="1" applyBorder="1"/>
    <xf numFmtId="0" fontId="25" fillId="5" borderId="32" xfId="0" applyFont="1" applyFill="1" applyBorder="1" applyAlignment="1">
      <alignment horizontal="center" vertical="center" wrapText="1"/>
    </xf>
    <xf numFmtId="0" fontId="2" fillId="0" borderId="33" xfId="0" applyFont="1" applyBorder="1"/>
    <xf numFmtId="0" fontId="2" fillId="0" borderId="37" xfId="0" applyFont="1" applyBorder="1"/>
    <xf numFmtId="0" fontId="2" fillId="0" borderId="38" xfId="0" applyFont="1" applyBorder="1"/>
    <xf numFmtId="0" fontId="24" fillId="5" borderId="30" xfId="0" applyFont="1" applyFill="1" applyBorder="1" applyAlignment="1">
      <alignment horizontal="center" vertical="center" wrapText="1"/>
    </xf>
    <xf numFmtId="168" fontId="25" fillId="5" borderId="31" xfId="0" applyNumberFormat="1" applyFont="1" applyFill="1" applyBorder="1" applyAlignment="1">
      <alignment horizontal="center" vertical="center" wrapText="1"/>
    </xf>
    <xf numFmtId="0" fontId="36" fillId="4" borderId="20" xfId="0" applyFont="1" applyFill="1" applyBorder="1" applyAlignment="1">
      <alignment horizontal="left"/>
    </xf>
    <xf numFmtId="0" fontId="8" fillId="2" borderId="4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 applyProtection="1">
      <alignment horizontal="center" vertical="center"/>
      <protection locked="0"/>
    </xf>
    <xf numFmtId="49" fontId="3" fillId="6" borderId="50" xfId="0" applyNumberFormat="1" applyFont="1" applyFill="1" applyBorder="1" applyAlignment="1" applyProtection="1">
      <alignment horizontal="left" vertical="center"/>
      <protection locked="0"/>
    </xf>
    <xf numFmtId="49" fontId="3" fillId="6" borderId="50" xfId="0" applyNumberFormat="1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169" fontId="3" fillId="6" borderId="7" xfId="0" applyNumberFormat="1" applyFont="1" applyFill="1" applyBorder="1" applyAlignment="1" applyProtection="1">
      <alignment horizontal="center" vertical="center"/>
      <protection locked="0"/>
    </xf>
    <xf numFmtId="0" fontId="3" fillId="6" borderId="50" xfId="0" applyFont="1" applyFill="1" applyBorder="1" applyAlignment="1" applyProtection="1">
      <alignment horizontal="center" vertical="center"/>
      <protection locked="0"/>
    </xf>
    <xf numFmtId="169" fontId="3" fillId="6" borderId="50" xfId="0" applyNumberFormat="1" applyFont="1" applyFill="1" applyBorder="1" applyAlignment="1" applyProtection="1">
      <alignment horizontal="center" vertical="center"/>
      <protection locked="0"/>
    </xf>
    <xf numFmtId="49" fontId="8" fillId="6" borderId="50" xfId="0" applyNumberFormat="1" applyFont="1" applyFill="1" applyBorder="1" applyAlignment="1" applyProtection="1">
      <alignment horizontal="left" vertical="center"/>
      <protection locked="0"/>
    </xf>
    <xf numFmtId="1" fontId="3" fillId="4" borderId="50" xfId="0" applyNumberFormat="1" applyFont="1" applyFill="1" applyBorder="1" applyAlignment="1" applyProtection="1">
      <alignment horizontal="center" vertical="center"/>
      <protection locked="0"/>
    </xf>
    <xf numFmtId="1" fontId="3" fillId="4" borderId="7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200025</xdr:colOff>
      <xdr:row>0</xdr:row>
      <xdr:rowOff>9525</xdr:rowOff>
    </xdr:from>
    <xdr:ext cx="2628900" cy="1209675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438150</xdr:colOff>
      <xdr:row>0</xdr:row>
      <xdr:rowOff>9525</xdr:rowOff>
    </xdr:from>
    <xdr:ext cx="2609850" cy="12001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0"/>
  <sheetViews>
    <sheetView showGridLines="0" workbookViewId="0">
      <selection activeCell="I20" sqref="I20"/>
    </sheetView>
  </sheetViews>
  <sheetFormatPr defaultColWidth="12.5703125" defaultRowHeight="15" customHeight="1"/>
  <cols>
    <col min="1" max="1" width="11.28515625" customWidth="1"/>
    <col min="2" max="2" width="9.7109375" customWidth="1"/>
    <col min="3" max="3" width="17.140625" customWidth="1"/>
    <col min="4" max="4" width="30" customWidth="1"/>
    <col min="5" max="5" width="20.5703125" customWidth="1"/>
    <col min="6" max="6" width="12.7109375" customWidth="1"/>
    <col min="7" max="7" width="13" customWidth="1"/>
    <col min="8" max="10" width="9.7109375" customWidth="1"/>
    <col min="11" max="11" width="11.28515625" customWidth="1"/>
    <col min="12" max="23" width="10.7109375" hidden="1" customWidth="1"/>
    <col min="24" max="24" width="12.5703125" hidden="1"/>
  </cols>
  <sheetData>
    <row r="1" spans="1:23" ht="21.75" customHeight="1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8.75" customHeight="1">
      <c r="A2" s="164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8.75" customHeight="1">
      <c r="A3" s="165" t="s">
        <v>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5.2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3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4" customHeight="1">
      <c r="A5" s="2"/>
      <c r="B5" s="2"/>
      <c r="C5" s="2"/>
      <c r="D5" s="4" t="s">
        <v>3</v>
      </c>
      <c r="E5" s="196">
        <f>COMPLETAR!E6</f>
        <v>0</v>
      </c>
      <c r="F5" s="166"/>
      <c r="G5" s="167"/>
      <c r="H5" s="2"/>
      <c r="I5" s="2"/>
      <c r="J5" s="2"/>
      <c r="K5" s="5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4" customHeight="1">
      <c r="A6" s="2"/>
      <c r="B6" s="2"/>
      <c r="C6" s="2"/>
      <c r="D6" s="6" t="s">
        <v>4</v>
      </c>
      <c r="E6" s="7">
        <f>G17</f>
        <v>0</v>
      </c>
      <c r="F6" s="168"/>
      <c r="G6" s="169"/>
      <c r="H6" s="2"/>
      <c r="I6" s="2"/>
      <c r="J6" s="2"/>
      <c r="K6" s="8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4.5" customHeight="1">
      <c r="A7" s="2"/>
      <c r="B7" s="2"/>
      <c r="C7" s="2"/>
      <c r="D7" s="6"/>
      <c r="E7" s="9"/>
      <c r="F7" s="10"/>
      <c r="G7" s="11"/>
      <c r="H7" s="2"/>
      <c r="I7" s="2"/>
      <c r="J7" s="2"/>
      <c r="K7" s="8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2.75" customHeight="1">
      <c r="A8" s="12"/>
      <c r="B8" s="13"/>
      <c r="C8" s="2"/>
      <c r="D8" s="14"/>
      <c r="E8" s="15"/>
      <c r="F8" s="16"/>
      <c r="G8" s="17"/>
      <c r="H8" s="8"/>
      <c r="I8" s="18"/>
      <c r="J8" s="18"/>
      <c r="K8" s="8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2.75" customHeight="1">
      <c r="A9" s="19"/>
      <c r="B9" s="20"/>
      <c r="C9" s="21"/>
      <c r="D9" s="22"/>
      <c r="E9" s="23"/>
      <c r="F9" s="24"/>
      <c r="G9" s="25"/>
      <c r="H9" s="26"/>
      <c r="I9" s="27"/>
      <c r="J9" s="27"/>
      <c r="K9" s="2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.75" customHeight="1">
      <c r="A10" s="19"/>
      <c r="B10" s="20"/>
      <c r="C10" s="21"/>
      <c r="D10" s="28" t="s">
        <v>5</v>
      </c>
      <c r="E10" s="170"/>
      <c r="F10" s="172" t="s">
        <v>6</v>
      </c>
      <c r="G10" s="160"/>
      <c r="H10" s="21"/>
      <c r="I10" s="27"/>
      <c r="J10" s="27"/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2.75" customHeight="1">
      <c r="A11" s="19"/>
      <c r="B11" s="20"/>
      <c r="C11" s="21"/>
      <c r="D11" s="21"/>
      <c r="E11" s="171"/>
      <c r="F11" s="29" t="s">
        <v>7</v>
      </c>
      <c r="G11" s="30" t="s">
        <v>8</v>
      </c>
      <c r="H11" s="21"/>
      <c r="I11" s="27"/>
      <c r="J11" s="27"/>
      <c r="K11" s="2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2.75" customHeight="1">
      <c r="A12" s="19"/>
      <c r="B12" s="20"/>
      <c r="C12" s="21"/>
      <c r="D12" s="31" t="s">
        <v>9</v>
      </c>
      <c r="E12" s="32">
        <f>COMPLETAR!J114</f>
        <v>0</v>
      </c>
      <c r="F12" s="33">
        <f>Sheet1!L2</f>
        <v>30000</v>
      </c>
      <c r="G12" s="34">
        <f>COMPLETAR!V114</f>
        <v>0</v>
      </c>
      <c r="H12" s="35"/>
      <c r="I12" s="21"/>
      <c r="J12" s="21"/>
      <c r="K12" s="2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2.75" customHeight="1">
      <c r="A13" s="19"/>
      <c r="B13" s="20"/>
      <c r="C13" s="21"/>
      <c r="D13" s="36" t="s">
        <v>10</v>
      </c>
      <c r="E13" s="37">
        <f>COMPLETAR!U114</f>
        <v>0</v>
      </c>
      <c r="F13" s="33">
        <f>Sheet1!L7</f>
        <v>30000</v>
      </c>
      <c r="G13" s="34">
        <f>COMPLETAR!X114</f>
        <v>0</v>
      </c>
      <c r="H13" s="38"/>
      <c r="I13" s="27"/>
      <c r="J13" s="27"/>
      <c r="K13" s="2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2.75" customHeight="1">
      <c r="A14" s="19"/>
      <c r="B14" s="20"/>
      <c r="C14" s="21"/>
      <c r="D14" s="39" t="s">
        <v>11</v>
      </c>
      <c r="E14" s="40">
        <f>SUM(COMPLETAR!R114:T114)</f>
        <v>0</v>
      </c>
      <c r="F14" s="33">
        <v>9500</v>
      </c>
      <c r="G14" s="34">
        <f>COMPLETAR!W114</f>
        <v>0</v>
      </c>
      <c r="H14" s="26"/>
      <c r="I14" s="27"/>
      <c r="J14" s="27"/>
      <c r="K14" s="26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2.75" customHeight="1">
      <c r="A15" s="19"/>
      <c r="B15" s="20"/>
      <c r="C15" s="21"/>
      <c r="D15" s="22"/>
      <c r="E15" s="159" t="s">
        <v>12</v>
      </c>
      <c r="F15" s="160"/>
      <c r="G15" s="41">
        <f>SUM(G12:G14)</f>
        <v>0</v>
      </c>
      <c r="H15" s="26"/>
      <c r="I15" s="27"/>
      <c r="J15" s="27"/>
      <c r="K15" s="2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2.75" customHeight="1">
      <c r="A16" s="19"/>
      <c r="B16" s="20"/>
      <c r="C16" s="21"/>
      <c r="D16" s="36" t="s">
        <v>13</v>
      </c>
      <c r="E16" s="40" t="s">
        <v>14</v>
      </c>
      <c r="F16" s="42" t="s">
        <v>15</v>
      </c>
      <c r="G16" s="34">
        <f>COMPLETAR!Y114</f>
        <v>0</v>
      </c>
      <c r="H16" s="26"/>
      <c r="I16" s="27"/>
      <c r="J16" s="27"/>
      <c r="K16" s="26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2.75">
      <c r="A17" s="19"/>
      <c r="B17" s="20"/>
      <c r="C17" s="21"/>
      <c r="D17" s="22"/>
      <c r="E17" s="159" t="s">
        <v>16</v>
      </c>
      <c r="F17" s="160"/>
      <c r="G17" s="41">
        <f>G15+G16</f>
        <v>0</v>
      </c>
      <c r="H17" s="26"/>
      <c r="I17" s="27"/>
      <c r="J17" s="27"/>
      <c r="K17" s="2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2.75" customHeight="1">
      <c r="A18" s="19"/>
      <c r="B18" s="20"/>
      <c r="C18" s="21"/>
      <c r="D18" s="21"/>
      <c r="E18" s="21"/>
      <c r="F18" s="21"/>
      <c r="G18" s="43"/>
      <c r="H18" s="21"/>
      <c r="I18" s="21"/>
      <c r="J18" s="21"/>
      <c r="K18" s="2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2.75" customHeight="1">
      <c r="A19" s="19"/>
      <c r="B19" s="20"/>
      <c r="C19" s="21"/>
      <c r="D19" s="21"/>
      <c r="E19" s="44" t="s">
        <v>17</v>
      </c>
      <c r="F19" s="31" t="s">
        <v>18</v>
      </c>
      <c r="G19" s="31" t="s">
        <v>19</v>
      </c>
      <c r="H19" s="45"/>
      <c r="I19" s="21"/>
      <c r="J19" s="21"/>
      <c r="K19" s="2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2.75" customHeight="1">
      <c r="A20" s="19"/>
      <c r="B20" s="20"/>
      <c r="C20" s="21"/>
      <c r="D20" s="21"/>
      <c r="E20" s="44" t="str">
        <f>Sheet1!F3</f>
        <v xml:space="preserve">3º Kyu </v>
      </c>
      <c r="F20" s="46">
        <f>COUNTIF(COMPLETAR!L$14:L$113,E20)</f>
        <v>0</v>
      </c>
      <c r="G20" s="46">
        <f>COUNTIF(COMPLETAR!O$14:O$113,E20)</f>
        <v>0</v>
      </c>
      <c r="H20" s="45"/>
      <c r="I20" s="21"/>
      <c r="J20" s="21"/>
      <c r="K20" s="2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2.75" customHeight="1">
      <c r="A21" s="19"/>
      <c r="B21" s="20"/>
      <c r="C21" s="21"/>
      <c r="D21" s="21"/>
      <c r="E21" s="44" t="str">
        <f>Sheet1!F4</f>
        <v xml:space="preserve">2º Kyu </v>
      </c>
      <c r="F21" s="46">
        <f>COUNTIF(COMPLETAR!L$14:L$113,E21)</f>
        <v>0</v>
      </c>
      <c r="G21" s="46">
        <f>COUNTIF(COMPLETAR!O$14:O$113,E21)</f>
        <v>0</v>
      </c>
      <c r="H21" s="45"/>
      <c r="I21" s="21"/>
      <c r="J21" s="2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2.75" customHeight="1">
      <c r="A22" s="19"/>
      <c r="B22" s="20"/>
      <c r="C22" s="21"/>
      <c r="D22" s="21"/>
      <c r="E22" s="44" t="str">
        <f>Sheet1!F5</f>
        <v xml:space="preserve">1º Kyu </v>
      </c>
      <c r="F22" s="46">
        <f>COUNTIF(COMPLETAR!L$14:L$113,E22)</f>
        <v>0</v>
      </c>
      <c r="G22" s="46">
        <f>COUNTIF(COMPLETAR!O$14:O$113,E22)</f>
        <v>0</v>
      </c>
      <c r="H22" s="45"/>
      <c r="I22" s="21"/>
      <c r="J22" s="21"/>
      <c r="K22" s="2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2.75" customHeight="1">
      <c r="A23" s="19"/>
      <c r="B23" s="20"/>
      <c r="C23" s="21"/>
      <c r="D23" s="21"/>
      <c r="E23" s="44" t="str">
        <f>Sheet1!F6</f>
        <v>1º Dan</v>
      </c>
      <c r="F23" s="46">
        <f>COUNTIF(COMPLETAR!L$14:L$113,E23)</f>
        <v>0</v>
      </c>
      <c r="G23" s="46">
        <f>COUNTIF(COMPLETAR!O$14:O$113,E23)</f>
        <v>0</v>
      </c>
      <c r="H23" s="47"/>
      <c r="I23" s="21"/>
      <c r="J23" s="21"/>
      <c r="K23" s="2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2.75" customHeight="1">
      <c r="A24" s="19"/>
      <c r="B24" s="20"/>
      <c r="C24" s="21"/>
      <c r="D24" s="21"/>
      <c r="E24" s="44" t="str">
        <f>Sheet1!F7</f>
        <v>2º Dan</v>
      </c>
      <c r="F24" s="46"/>
      <c r="G24" s="46">
        <f>COUNTIF(COMPLETAR!O$14:O$113,E24)</f>
        <v>0</v>
      </c>
      <c r="H24" s="48"/>
      <c r="I24" s="45"/>
      <c r="J24" s="21"/>
      <c r="K24" s="2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2.75" customHeight="1">
      <c r="A25" s="19"/>
      <c r="B25" s="20"/>
      <c r="C25" s="21"/>
      <c r="D25" s="21"/>
      <c r="E25" s="44" t="str">
        <f>Sheet1!F8</f>
        <v>3º Dan</v>
      </c>
      <c r="F25" s="46"/>
      <c r="G25" s="46">
        <f>COUNTIF(COMPLETAR!O$14:O$113,E25)</f>
        <v>0</v>
      </c>
      <c r="H25" s="48"/>
      <c r="I25" s="45"/>
      <c r="J25" s="21"/>
      <c r="K25" s="2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2.75" customHeight="1">
      <c r="A26" s="19"/>
      <c r="B26" s="20"/>
      <c r="C26" s="21"/>
      <c r="D26" s="21"/>
      <c r="E26" s="44" t="str">
        <f>Sheet1!F9</f>
        <v>4º Dan</v>
      </c>
      <c r="F26" s="46"/>
      <c r="G26" s="46">
        <f>COUNTIF(COMPLETAR!O$14:O$113,E26)</f>
        <v>0</v>
      </c>
      <c r="H26" s="48"/>
      <c r="I26" s="45"/>
      <c r="J26" s="21"/>
      <c r="K26" s="2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2.75" customHeight="1">
      <c r="A27" s="21"/>
      <c r="B27" s="21"/>
      <c r="C27" s="21"/>
      <c r="D27" s="21"/>
      <c r="E27" s="21"/>
      <c r="F27" s="21"/>
      <c r="G27" s="50"/>
      <c r="H27" s="48"/>
      <c r="I27" s="45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2.75" customHeight="1">
      <c r="A28" s="21"/>
      <c r="B28" s="21"/>
      <c r="C28" s="21"/>
      <c r="D28" s="21"/>
      <c r="E28" s="44" t="s">
        <v>20</v>
      </c>
      <c r="F28" s="44" t="s">
        <v>21</v>
      </c>
      <c r="G28" s="44" t="s">
        <v>22</v>
      </c>
      <c r="H28" s="44" t="s">
        <v>23</v>
      </c>
      <c r="I28" s="44" t="s">
        <v>24</v>
      </c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2.75" customHeight="1">
      <c r="A29" s="21"/>
      <c r="B29" s="21"/>
      <c r="C29" s="21"/>
      <c r="D29" s="21"/>
      <c r="E29" s="44" t="str">
        <f>Sheet1!J3</f>
        <v>Común</v>
      </c>
      <c r="F29" s="46">
        <f>COUNTIF(COMPLETAR!R$14:R$113,Sheet1!$J3)</f>
        <v>0</v>
      </c>
      <c r="G29" s="46">
        <f>COUNTIF(COMPLETAR!S$14:S$113,Sheet1!$J3)</f>
        <v>0</v>
      </c>
      <c r="H29" s="46">
        <f>COUNTIF(COMPLETAR!T$14:T$113,Sheet1!$J3)</f>
        <v>0</v>
      </c>
      <c r="I29" s="46">
        <f>COUNTIF(COMPLETAR!U$14:U$113,Sheet1!$J3)</f>
        <v>0</v>
      </c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2.75" customHeight="1">
      <c r="A30" s="21"/>
      <c r="B30" s="21"/>
      <c r="C30" s="21"/>
      <c r="D30" s="21"/>
      <c r="E30" s="44" t="str">
        <f>Sheet1!J4</f>
        <v>Vegetariano</v>
      </c>
      <c r="F30" s="46">
        <f>COUNTIF(COMPLETAR!R$14:R$113,Sheet1!$J4)</f>
        <v>0</v>
      </c>
      <c r="G30" s="46">
        <f>COUNTIF(COMPLETAR!S$14:S$113,Sheet1!$J4)</f>
        <v>0</v>
      </c>
      <c r="H30" s="46">
        <f>COUNTIF(COMPLETAR!T$14:T$113,Sheet1!$J4)</f>
        <v>0</v>
      </c>
      <c r="I30" s="46">
        <f>COUNTIF(COMPLETAR!U$14:U$113,Sheet1!$J4)</f>
        <v>0</v>
      </c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2.75" customHeight="1">
      <c r="A31" s="21"/>
      <c r="B31" s="21"/>
      <c r="C31" s="21"/>
      <c r="D31" s="21"/>
      <c r="E31" s="44" t="str">
        <f>Sheet1!J5</f>
        <v>Celíaco</v>
      </c>
      <c r="F31" s="46">
        <f>COUNTIF(COMPLETAR!R$14:R$113,Sheet1!$J5)</f>
        <v>0</v>
      </c>
      <c r="G31" s="46">
        <f>COUNTIF(COMPLETAR!S$14:S$113,Sheet1!$J5)</f>
        <v>0</v>
      </c>
      <c r="H31" s="46">
        <f>COUNTIF(COMPLETAR!T$14:T$113,Sheet1!$J5)</f>
        <v>0</v>
      </c>
      <c r="I31" s="46">
        <f>COUNTIF(COMPLETAR!U$14:U$113,Sheet1!$J5)</f>
        <v>0</v>
      </c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2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2.75" customHeight="1">
      <c r="A33" s="21"/>
      <c r="B33" s="21"/>
      <c r="C33" s="21"/>
      <c r="D33" s="21"/>
      <c r="E33" s="161" t="s">
        <v>25</v>
      </c>
      <c r="F33" s="160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2.75" customHeight="1">
      <c r="A34" s="21"/>
      <c r="B34" s="21"/>
      <c r="C34" s="21"/>
      <c r="D34" s="21"/>
      <c r="E34" s="44" t="str">
        <f>Sheet1!D3</f>
        <v>Equipo Masculino</v>
      </c>
      <c r="F34" s="46">
        <f>COMPLETAR!H6</f>
        <v>0</v>
      </c>
      <c r="G34" s="21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2.75" customHeight="1">
      <c r="A35" s="21"/>
      <c r="B35" s="21"/>
      <c r="C35" s="21"/>
      <c r="D35" s="21"/>
      <c r="E35" s="44" t="str">
        <f>Sheet1!D4</f>
        <v>Equipo Femenino</v>
      </c>
      <c r="F35" s="46">
        <f>COMPLETAR!H7</f>
        <v>0</v>
      </c>
      <c r="G35" s="21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2.75" customHeight="1">
      <c r="A36" s="21"/>
      <c r="B36" s="21"/>
      <c r="C36" s="21"/>
      <c r="D36" s="51"/>
      <c r="E36" s="44" t="str">
        <f>Sheet1!D5</f>
        <v>Equipo Junior</v>
      </c>
      <c r="F36" s="46">
        <f>COMPLETAR!H8</f>
        <v>0</v>
      </c>
      <c r="G36" s="45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2.75" customHeight="1">
      <c r="A37" s="21"/>
      <c r="B37" s="21"/>
      <c r="C37" s="21"/>
      <c r="D37" s="51"/>
      <c r="E37" s="44" t="str">
        <f>Sheet1!C2</f>
        <v>Kyu Femenino</v>
      </c>
      <c r="F37" s="46">
        <f>COUNTIF(COMPLETAR!J$14:J$113,E37)</f>
        <v>0</v>
      </c>
      <c r="G37" s="45"/>
      <c r="H37" s="21"/>
      <c r="I37" s="21"/>
      <c r="J37" s="21"/>
      <c r="K37" s="2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2.75" customHeight="1">
      <c r="A38" s="21"/>
      <c r="B38" s="21"/>
      <c r="C38" s="21"/>
      <c r="D38" s="51"/>
      <c r="E38" s="44" t="str">
        <f>Sheet1!C3</f>
        <v>Kyu Masculino</v>
      </c>
      <c r="F38" s="46">
        <f>COUNTIF(COMPLETAR!J$14:J$113,E38)</f>
        <v>0</v>
      </c>
      <c r="G38" s="45"/>
      <c r="H38" s="21"/>
      <c r="I38" s="21"/>
      <c r="J38" s="21"/>
      <c r="K38" s="2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2.75" customHeight="1">
      <c r="A39" s="21"/>
      <c r="B39" s="21"/>
      <c r="C39" s="21"/>
      <c r="D39" s="21"/>
      <c r="E39" s="44" t="str">
        <f>Sheet1!C4</f>
        <v>Dan Femenino</v>
      </c>
      <c r="F39" s="46">
        <f>COUNTIF(COMPLETAR!J$14:J$113,E39)</f>
        <v>0</v>
      </c>
      <c r="G39" s="21"/>
      <c r="H39" s="21"/>
      <c r="I39" s="21"/>
      <c r="J39" s="21"/>
      <c r="K39" s="2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2.75" customHeight="1">
      <c r="A40" s="21"/>
      <c r="B40" s="21"/>
      <c r="C40" s="21"/>
      <c r="D40" s="21"/>
      <c r="E40" s="52" t="str">
        <f>Sheet1!C5</f>
        <v>1-2 Dan Masculino</v>
      </c>
      <c r="F40" s="46">
        <f>COUNTIF(COMPLETAR!J$14:J$113,E40)</f>
        <v>0</v>
      </c>
      <c r="G40" s="21"/>
      <c r="H40" s="21"/>
      <c r="I40" s="21"/>
      <c r="J40" s="21"/>
      <c r="K40" s="2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2.75" customHeight="1">
      <c r="A41" s="21"/>
      <c r="B41" s="21"/>
      <c r="C41" s="21"/>
      <c r="D41" s="51"/>
      <c r="E41" s="44" t="str">
        <f>Sheet1!C6</f>
        <v>3 o + Dan Masculino</v>
      </c>
      <c r="F41" s="46">
        <f>COUNTIF(COMPLETAR!J$14:J$113,E41)</f>
        <v>0</v>
      </c>
      <c r="G41" s="45"/>
      <c r="H41" s="21"/>
      <c r="I41" s="21"/>
      <c r="J41" s="21"/>
      <c r="K41" s="2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2.75" customHeight="1">
      <c r="A42" s="21"/>
      <c r="B42" s="21"/>
      <c r="C42" s="21"/>
      <c r="D42" s="51"/>
      <c r="E42" s="44" t="str">
        <f>Sheet1!C7</f>
        <v>Master</v>
      </c>
      <c r="F42" s="46">
        <f>COUNTIF(COMPLETAR!J$14:J$113,E42)</f>
        <v>0</v>
      </c>
      <c r="G42" s="45"/>
      <c r="H42" s="21"/>
      <c r="I42" s="21"/>
      <c r="J42" s="21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2.75" customHeight="1">
      <c r="A43" s="21"/>
      <c r="B43" s="21"/>
      <c r="C43" s="21"/>
      <c r="D43" s="51"/>
      <c r="E43" s="53"/>
      <c r="F43" s="49"/>
      <c r="G43" s="45"/>
      <c r="H43" s="21"/>
      <c r="I43" s="21"/>
      <c r="J43" s="21"/>
      <c r="K43" s="2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2.75" customHeight="1">
      <c r="A44" s="21"/>
      <c r="B44" s="21"/>
      <c r="C44" s="21"/>
      <c r="D44" s="51"/>
      <c r="E44" s="53"/>
      <c r="F44" s="49"/>
      <c r="G44" s="45"/>
      <c r="H44" s="21"/>
      <c r="I44" s="21"/>
      <c r="J44" s="21"/>
      <c r="K44" s="2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2.75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2.75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2.75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2.75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2.75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2.75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2.75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2.75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2.75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2.75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2.75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2.75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2.75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2.75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2.75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2.75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2.75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2.75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2.75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2.75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2.75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2.75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2.75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2.75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2.7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2.7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2.75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2.75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2.75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2.75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2.75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2.75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2.75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2.75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2.75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2.75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2.75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2.75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2.75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2.75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2.75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2.75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2.75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2.75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2.75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2.75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2.75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2.75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2.75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2.75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2.75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2.75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2.75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2.75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2.75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2.75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2.75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2.75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2.75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2.75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2.75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2.75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2.75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2.75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2.75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2.75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2.75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2.75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2.75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2.75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2.75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2.75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2.75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2.75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2.75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2.75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2.75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2.75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2.75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2.75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2.75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2.75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2.75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2.75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2.75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2.75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2.75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2.75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2.75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2.75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2.75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2.75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2.75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2.75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2.75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2.75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2.75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2.75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2.75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ht="15.75" hidden="1" customHeight="1"/>
    <row r="146" ht="15.75" hidden="1" customHeight="1"/>
    <row r="147" ht="15.75" hidden="1" customHeight="1"/>
    <row r="148" ht="15.75" hidden="1" customHeight="1"/>
    <row r="149" ht="15.75" hidden="1" customHeight="1"/>
    <row r="150" ht="15.75" hidden="1" customHeight="1"/>
    <row r="151" ht="15.75" hidden="1" customHeight="1"/>
    <row r="152" ht="15.75" hidden="1" customHeight="1"/>
    <row r="153" ht="15.75" hidden="1" customHeight="1"/>
    <row r="154" ht="15.75" hidden="1" customHeight="1"/>
    <row r="155" ht="15.75" hidden="1" customHeight="1"/>
    <row r="156" ht="15.75" hidden="1" customHeight="1"/>
    <row r="157" ht="15.75" hidden="1" customHeight="1"/>
    <row r="158" ht="15.75" hidden="1" customHeight="1"/>
    <row r="159" ht="15.75" hidden="1" customHeight="1"/>
    <row r="160" ht="15.75" hidden="1" customHeight="1"/>
    <row r="161" ht="15.75" hidden="1" customHeight="1"/>
    <row r="162" ht="15.75" hidden="1" customHeight="1"/>
    <row r="163" ht="15.75" hidden="1" customHeight="1"/>
    <row r="164" ht="15.75" hidden="1" customHeight="1"/>
    <row r="165" ht="15.75" hidden="1" customHeight="1"/>
    <row r="166" ht="15.75" hidden="1" customHeight="1"/>
    <row r="167" ht="15.75" hidden="1" customHeight="1"/>
    <row r="168" ht="15.75" hidden="1" customHeight="1"/>
    <row r="169" ht="15.75" hidden="1" customHeight="1"/>
    <row r="170" ht="15.75" hidden="1" customHeight="1"/>
    <row r="171" ht="15.75" hidden="1" customHeight="1"/>
    <row r="172" ht="15.75" hidden="1" customHeight="1"/>
    <row r="173" ht="15.75" hidden="1" customHeight="1"/>
    <row r="174" ht="15.75" hidden="1" customHeight="1"/>
    <row r="175" ht="15.75" hidden="1" customHeight="1"/>
    <row r="176" ht="15.75" hidden="1" customHeight="1"/>
    <row r="177" ht="15.75" hidden="1" customHeight="1"/>
    <row r="178" ht="15.75" hidden="1" customHeight="1"/>
    <row r="179" ht="15.75" hidden="1" customHeight="1"/>
    <row r="180" ht="15.75" hidden="1" customHeight="1"/>
    <row r="181" ht="15.75" hidden="1" customHeight="1"/>
    <row r="182" ht="15.75" hidden="1" customHeight="1"/>
    <row r="183" ht="15.75" hidden="1" customHeight="1"/>
    <row r="184" ht="15.75" hidden="1" customHeight="1"/>
    <row r="185" ht="15.75" hidden="1" customHeight="1"/>
    <row r="186" ht="15.75" hidden="1" customHeight="1"/>
    <row r="187" ht="15.75" hidden="1" customHeight="1"/>
    <row r="188" ht="15.75" hidden="1" customHeight="1"/>
    <row r="189" ht="15.75" hidden="1" customHeight="1"/>
    <row r="190" ht="15.75" hidden="1" customHeight="1"/>
    <row r="191" ht="15.75" hidden="1" customHeight="1"/>
    <row r="192" ht="15.75" hidden="1" customHeight="1"/>
    <row r="193" ht="15.75" hidden="1" customHeight="1"/>
    <row r="194" ht="15.75" hidden="1" customHeight="1"/>
    <row r="195" ht="15.75" hidden="1" customHeight="1"/>
    <row r="196" ht="15.75" hidden="1" customHeight="1"/>
    <row r="197" ht="15.75" hidden="1" customHeight="1"/>
    <row r="198" ht="15.75" hidden="1" customHeight="1"/>
    <row r="199" ht="15.75" hidden="1" customHeight="1"/>
    <row r="200" ht="15.75" hidden="1" customHeight="1"/>
    <row r="201" ht="15.75" hidden="1" customHeight="1"/>
    <row r="202" ht="15.75" hidden="1" customHeight="1"/>
    <row r="203" ht="15.75" hidden="1" customHeight="1"/>
    <row r="204" ht="15.75" hidden="1" customHeight="1"/>
    <row r="205" ht="15.75" hidden="1" customHeight="1"/>
    <row r="206" ht="15.75" hidden="1" customHeight="1"/>
    <row r="207" ht="15.75" hidden="1" customHeight="1"/>
    <row r="208" ht="15.75" hidden="1" customHeight="1"/>
    <row r="209" ht="15.75" hidden="1" customHeight="1"/>
    <row r="210" ht="15.75" hidden="1" customHeight="1"/>
    <row r="211" ht="15.75" hidden="1" customHeight="1"/>
    <row r="212" ht="15.75" hidden="1" customHeight="1"/>
    <row r="213" ht="15.75" hidden="1" customHeight="1"/>
    <row r="214" ht="15.75" hidden="1" customHeight="1"/>
    <row r="215" ht="15.75" hidden="1" customHeight="1"/>
    <row r="216" ht="15.75" hidden="1" customHeight="1"/>
    <row r="217" ht="15.75" hidden="1" customHeight="1"/>
    <row r="218" ht="15.75" hidden="1" customHeight="1"/>
    <row r="219" ht="15.75" hidden="1" customHeight="1"/>
    <row r="220" ht="15.75" hidden="1" customHeight="1"/>
    <row r="221" ht="15.75" hidden="1" customHeight="1"/>
    <row r="222" ht="15.75" hidden="1" customHeight="1"/>
    <row r="223" ht="15.75" hidden="1" customHeight="1"/>
    <row r="224" ht="15.75" hidden="1" customHeight="1"/>
    <row r="225" ht="15.75" hidden="1" customHeight="1"/>
    <row r="226" ht="15.75" hidden="1" customHeight="1"/>
    <row r="227" ht="15.75" hidden="1" customHeight="1"/>
    <row r="228" ht="15.75" hidden="1" customHeight="1"/>
    <row r="229" ht="15.75" hidden="1" customHeight="1"/>
    <row r="230" ht="15.75" hidden="1" customHeight="1"/>
    <row r="231" ht="15.75" hidden="1" customHeight="1"/>
    <row r="232" ht="15.75" hidden="1" customHeight="1"/>
    <row r="233" ht="15.75" hidden="1" customHeight="1"/>
    <row r="234" ht="15.75" hidden="1" customHeight="1"/>
    <row r="235" ht="15.75" hidden="1" customHeight="1"/>
    <row r="236" ht="15.75" hidden="1" customHeight="1"/>
    <row r="237" ht="15.75" hidden="1" customHeight="1"/>
    <row r="238" ht="15.75" hidden="1" customHeight="1"/>
    <row r="239" ht="15.75" hidden="1" customHeight="1"/>
    <row r="240" ht="15.75" hidden="1" customHeight="1"/>
    <row r="241" ht="15.75" hidden="1" customHeight="1"/>
    <row r="242" ht="15.75" hidden="1" customHeight="1"/>
    <row r="243" ht="15.75" hidden="1" customHeight="1"/>
    <row r="244" ht="15.75" hidden="1" customHeight="1"/>
    <row r="245" ht="15.75" hidden="1" customHeight="1"/>
    <row r="246" ht="15.75" hidden="1" customHeight="1"/>
    <row r="247" ht="15.75" hidden="1" customHeight="1"/>
    <row r="248" ht="15.75" hidden="1" customHeight="1"/>
    <row r="249" ht="15.75" hidden="1" customHeight="1"/>
    <row r="250" ht="15.75" hidden="1" customHeight="1"/>
    <row r="251" ht="15.75" hidden="1" customHeight="1"/>
    <row r="252" ht="15.75" hidden="1" customHeight="1"/>
    <row r="253" ht="15.75" hidden="1" customHeight="1"/>
    <row r="254" ht="15.75" hidden="1" customHeight="1"/>
    <row r="255" ht="15.75" hidden="1" customHeight="1"/>
    <row r="256" ht="15.75" hidden="1" customHeight="1"/>
    <row r="257" ht="15.75" hidden="1" customHeight="1"/>
    <row r="258" ht="15.75" hidden="1" customHeight="1"/>
    <row r="259" ht="15.75" hidden="1" customHeight="1"/>
    <row r="260" ht="15.75" hidden="1" customHeight="1"/>
    <row r="261" ht="15.75" hidden="1" customHeight="1"/>
    <row r="262" ht="15.75" hidden="1" customHeight="1"/>
    <row r="263" ht="15.75" hidden="1" customHeight="1"/>
    <row r="264" ht="15.75" hidden="1" customHeight="1"/>
    <row r="265" ht="15.75" hidden="1" customHeight="1"/>
    <row r="266" ht="15.75" hidden="1" customHeight="1"/>
    <row r="267" ht="15.75" hidden="1" customHeight="1"/>
    <row r="268" ht="15.75" hidden="1" customHeight="1"/>
    <row r="269" ht="15.75" hidden="1" customHeight="1"/>
    <row r="270" ht="15.75" hidden="1" customHeight="1"/>
    <row r="271" ht="15.75" hidden="1" customHeight="1"/>
    <row r="272" ht="15.75" hidden="1" customHeight="1"/>
    <row r="273" ht="15.75" hidden="1" customHeight="1"/>
    <row r="274" ht="15.75" hidden="1" customHeight="1"/>
    <row r="275" ht="15.75" hidden="1" customHeight="1"/>
    <row r="276" ht="15.75" hidden="1" customHeight="1"/>
    <row r="277" ht="15.75" hidden="1" customHeight="1"/>
    <row r="278" ht="15.75" hidden="1" customHeight="1"/>
    <row r="279" ht="15.75" hidden="1" customHeight="1"/>
    <row r="280" ht="15.75" hidden="1" customHeight="1"/>
    <row r="281" ht="15.75" hidden="1" customHeight="1"/>
    <row r="282" ht="15.75" hidden="1" customHeight="1"/>
    <row r="283" ht="15.75" hidden="1" customHeight="1"/>
    <row r="284" ht="15.75" hidden="1" customHeight="1"/>
    <row r="285" ht="15.75" hidden="1" customHeight="1"/>
    <row r="286" ht="15.75" hidden="1" customHeight="1"/>
    <row r="287" ht="15.75" hidden="1" customHeight="1"/>
    <row r="288" ht="15.75" hidden="1" customHeight="1"/>
    <row r="289" ht="15.75" hidden="1" customHeight="1"/>
    <row r="290" ht="15.75" hidden="1" customHeight="1"/>
    <row r="291" ht="15.75" hidden="1" customHeight="1"/>
    <row r="292" ht="15.75" hidden="1" customHeight="1"/>
    <row r="293" ht="15.75" hidden="1" customHeight="1"/>
    <row r="294" ht="15.75" hidden="1" customHeight="1"/>
    <row r="295" ht="15.75" hidden="1" customHeight="1"/>
    <row r="296" ht="15.75" hidden="1" customHeight="1"/>
    <row r="297" ht="15.75" hidden="1" customHeight="1"/>
    <row r="298" ht="15.75" hidden="1" customHeight="1"/>
    <row r="299" ht="15.75" hidden="1" customHeight="1"/>
    <row r="300" ht="15.75" hidden="1" customHeight="1"/>
    <row r="301" ht="15.75" hidden="1" customHeight="1"/>
    <row r="302" ht="15.75" hidden="1" customHeight="1"/>
    <row r="303" ht="15.75" hidden="1" customHeight="1"/>
    <row r="304" ht="15.75" hidden="1" customHeight="1"/>
    <row r="305" ht="15.75" hidden="1" customHeight="1"/>
    <row r="306" ht="15.75" hidden="1" customHeight="1"/>
    <row r="307" ht="15.75" hidden="1" customHeight="1"/>
    <row r="308" ht="15.75" hidden="1" customHeight="1"/>
    <row r="309" ht="15.75" hidden="1" customHeight="1"/>
    <row r="310" ht="15.75" hidden="1" customHeight="1"/>
    <row r="311" ht="15.75" hidden="1" customHeight="1"/>
    <row r="312" ht="15.75" hidden="1" customHeight="1"/>
    <row r="313" ht="15.75" hidden="1" customHeight="1"/>
    <row r="314" ht="15.75" hidden="1" customHeight="1"/>
    <row r="315" ht="15.75" hidden="1" customHeight="1"/>
    <row r="316" ht="15.75" hidden="1" customHeight="1"/>
    <row r="317" ht="15.75" hidden="1" customHeight="1"/>
    <row r="318" ht="15.75" hidden="1" customHeight="1"/>
    <row r="319" ht="15.75" hidden="1" customHeight="1"/>
    <row r="320" ht="15.75" hidden="1" customHeight="1"/>
    <row r="321" ht="15.75" hidden="1" customHeight="1"/>
    <row r="322" ht="15.75" hidden="1" customHeight="1"/>
    <row r="323" ht="15.75" hidden="1" customHeight="1"/>
    <row r="324" ht="15.75" hidden="1" customHeight="1"/>
    <row r="325" ht="15.75" hidden="1" customHeight="1"/>
    <row r="326" ht="15.75" hidden="1" customHeight="1"/>
    <row r="327" ht="15.75" hidden="1" customHeight="1"/>
    <row r="328" ht="15.75" hidden="1" customHeight="1"/>
    <row r="329" ht="15.75" hidden="1" customHeight="1"/>
    <row r="330" ht="15.75" hidden="1" customHeight="1"/>
    <row r="331" ht="15.75" hidden="1" customHeight="1"/>
    <row r="332" ht="15.75" hidden="1" customHeight="1"/>
    <row r="333" ht="15.75" hidden="1" customHeight="1"/>
    <row r="334" ht="15.75" hidden="1" customHeight="1"/>
    <row r="335" ht="15.75" hidden="1" customHeight="1"/>
    <row r="336" ht="15.75" hidden="1" customHeight="1"/>
    <row r="337" ht="15.75" hidden="1" customHeight="1"/>
    <row r="338" ht="15.75" hidden="1" customHeight="1"/>
    <row r="339" ht="15.75" hidden="1" customHeight="1"/>
    <row r="340" ht="15.75" hidden="1" customHeight="1"/>
    <row r="341" ht="15.75" hidden="1" customHeight="1"/>
    <row r="342" ht="15.75" hidden="1" customHeight="1"/>
    <row r="343" ht="15.75" hidden="1" customHeight="1"/>
    <row r="344" ht="15.75" hidden="1" customHeight="1"/>
    <row r="345" ht="15.75" hidden="1" customHeight="1"/>
    <row r="346" ht="15.75" hidden="1" customHeight="1"/>
    <row r="347" ht="15.75" hidden="1" customHeight="1"/>
    <row r="348" ht="15.75" hidden="1" customHeight="1"/>
    <row r="349" ht="15.75" hidden="1" customHeight="1"/>
    <row r="350" ht="15.75" hidden="1" customHeight="1"/>
    <row r="351" ht="15.75" hidden="1" customHeight="1"/>
    <row r="352" ht="15.75" hidden="1" customHeight="1"/>
    <row r="353" ht="15.75" hidden="1" customHeight="1"/>
    <row r="354" ht="15.75" hidden="1" customHeight="1"/>
    <row r="355" ht="15.75" hidden="1" customHeight="1"/>
    <row r="356" ht="15.75" hidden="1" customHeight="1"/>
    <row r="357" ht="15.75" hidden="1" customHeight="1"/>
    <row r="358" ht="15.75" hidden="1" customHeight="1"/>
    <row r="359" ht="15.75" hidden="1" customHeight="1"/>
    <row r="360" ht="15.75" hidden="1" customHeight="1"/>
    <row r="361" ht="15.75" hidden="1" customHeight="1"/>
    <row r="362" ht="15.75" hidden="1" customHeight="1"/>
    <row r="363" ht="15.75" hidden="1" customHeight="1"/>
    <row r="364" ht="15.75" hidden="1" customHeight="1"/>
    <row r="365" ht="15.75" hidden="1" customHeight="1"/>
    <row r="366" ht="15.75" hidden="1" customHeight="1"/>
    <row r="367" ht="15.75" hidden="1" customHeight="1"/>
    <row r="368" ht="15.75" hidden="1" customHeight="1"/>
    <row r="369" ht="15.75" hidden="1" customHeight="1"/>
    <row r="370" ht="15.75" hidden="1" customHeight="1"/>
    <row r="371" ht="15.75" hidden="1" customHeight="1"/>
    <row r="372" ht="15.75" hidden="1" customHeight="1"/>
    <row r="373" ht="15.75" hidden="1" customHeight="1"/>
    <row r="374" ht="15.75" hidden="1" customHeight="1"/>
    <row r="375" ht="15.75" hidden="1" customHeight="1"/>
    <row r="376" ht="15.75" hidden="1" customHeight="1"/>
    <row r="377" ht="15.75" hidden="1" customHeight="1"/>
    <row r="378" ht="15.75" hidden="1" customHeight="1"/>
    <row r="379" ht="15.75" hidden="1" customHeight="1"/>
    <row r="380" ht="15.75" hidden="1" customHeight="1"/>
    <row r="381" ht="15.75" hidden="1" customHeight="1"/>
    <row r="382" ht="15.75" hidden="1" customHeight="1"/>
    <row r="383" ht="15.75" hidden="1" customHeight="1"/>
    <row r="384" ht="15.75" hidden="1" customHeight="1"/>
    <row r="385" ht="15.75" hidden="1" customHeight="1"/>
    <row r="386" ht="15.75" hidden="1" customHeight="1"/>
    <row r="387" ht="15.75" hidden="1" customHeight="1"/>
    <row r="388" ht="15.75" hidden="1" customHeight="1"/>
    <row r="389" ht="15.75" hidden="1" customHeight="1"/>
    <row r="390" ht="15.75" hidden="1" customHeight="1"/>
    <row r="391" ht="15.75" hidden="1" customHeight="1"/>
    <row r="392" ht="15.75" hidden="1" customHeight="1"/>
    <row r="393" ht="15.75" hidden="1" customHeight="1"/>
    <row r="394" ht="15.75" hidden="1" customHeight="1"/>
    <row r="395" ht="15.75" hidden="1" customHeight="1"/>
    <row r="396" ht="15.75" hidden="1" customHeight="1"/>
    <row r="397" ht="15.75" hidden="1" customHeight="1"/>
    <row r="398" ht="15.75" hidden="1" customHeight="1"/>
    <row r="399" ht="15.75" hidden="1" customHeight="1"/>
    <row r="400" ht="15.75" hidden="1" customHeight="1"/>
    <row r="401" ht="15.75" hidden="1" customHeight="1"/>
    <row r="402" ht="15.75" hidden="1" customHeight="1"/>
    <row r="403" ht="15.75" hidden="1" customHeight="1"/>
    <row r="404" ht="15.75" hidden="1" customHeight="1"/>
    <row r="405" ht="15.75" hidden="1" customHeight="1"/>
    <row r="406" ht="15.75" hidden="1" customHeight="1"/>
    <row r="407" ht="15.75" hidden="1" customHeight="1"/>
    <row r="408" ht="15.75" hidden="1" customHeight="1"/>
    <row r="409" ht="15.75" hidden="1" customHeight="1"/>
    <row r="410" ht="15.75" hidden="1" customHeight="1"/>
    <row r="411" ht="15.75" hidden="1" customHeight="1"/>
    <row r="412" ht="15.75" hidden="1" customHeight="1"/>
    <row r="413" ht="15.75" hidden="1" customHeight="1"/>
    <row r="414" ht="15.75" hidden="1" customHeight="1"/>
    <row r="415" ht="15.75" hidden="1" customHeight="1"/>
    <row r="416" ht="15.75" hidden="1" customHeight="1"/>
    <row r="417" ht="15.75" hidden="1" customHeight="1"/>
    <row r="418" ht="15.75" hidden="1" customHeight="1"/>
    <row r="419" ht="15.75" hidden="1" customHeight="1"/>
    <row r="420" ht="15.75" hidden="1" customHeight="1"/>
    <row r="421" ht="15.75" hidden="1" customHeight="1"/>
    <row r="422" ht="15.75" hidden="1" customHeight="1"/>
    <row r="423" ht="15.75" hidden="1" customHeight="1"/>
    <row r="424" ht="15.75" hidden="1" customHeight="1"/>
    <row r="425" ht="15.75" hidden="1" customHeight="1"/>
    <row r="426" ht="15.75" hidden="1" customHeight="1"/>
    <row r="427" ht="15.75" hidden="1" customHeight="1"/>
    <row r="428" ht="15.75" hidden="1" customHeight="1"/>
    <row r="429" ht="15.75" hidden="1" customHeight="1"/>
    <row r="430" ht="15.75" hidden="1" customHeight="1"/>
    <row r="431" ht="15.75" hidden="1" customHeight="1"/>
    <row r="432" ht="15.75" hidden="1" customHeight="1"/>
    <row r="433" ht="15.75" hidden="1" customHeight="1"/>
    <row r="434" ht="15.75" hidden="1" customHeight="1"/>
    <row r="435" ht="15.75" hidden="1" customHeight="1"/>
    <row r="436" ht="15.75" hidden="1" customHeight="1"/>
    <row r="437" ht="15.75" hidden="1" customHeight="1"/>
    <row r="438" ht="15.75" hidden="1" customHeight="1"/>
    <row r="439" ht="15.75" hidden="1" customHeight="1"/>
    <row r="440" ht="15.75" hidden="1" customHeight="1"/>
    <row r="441" ht="15.75" hidden="1" customHeight="1"/>
    <row r="442" ht="15.75" hidden="1" customHeight="1"/>
    <row r="443" ht="15.75" hidden="1" customHeight="1"/>
    <row r="444" ht="15.75" hidden="1" customHeight="1"/>
    <row r="445" ht="15.75" hidden="1" customHeight="1"/>
    <row r="446" ht="15.75" hidden="1" customHeight="1"/>
    <row r="447" ht="15.75" hidden="1" customHeight="1"/>
    <row r="448" ht="15.75" hidden="1" customHeight="1"/>
    <row r="449" ht="15.75" hidden="1" customHeight="1"/>
    <row r="450" ht="15.75" hidden="1" customHeight="1"/>
    <row r="451" ht="15.75" hidden="1" customHeight="1"/>
    <row r="452" ht="15.75" hidden="1" customHeight="1"/>
    <row r="453" ht="15.75" hidden="1" customHeight="1"/>
    <row r="454" ht="15.75" hidden="1" customHeight="1"/>
    <row r="455" ht="15.75" hidden="1" customHeight="1"/>
    <row r="456" ht="15.75" hidden="1" customHeight="1"/>
    <row r="457" ht="15.75" hidden="1" customHeight="1"/>
    <row r="458" ht="15.75" hidden="1" customHeight="1"/>
    <row r="459" ht="15.75" hidden="1" customHeight="1"/>
    <row r="460" ht="15.75" hidden="1" customHeight="1"/>
    <row r="461" ht="15.75" hidden="1" customHeight="1"/>
    <row r="462" ht="15.75" hidden="1" customHeight="1"/>
    <row r="463" ht="15.75" hidden="1" customHeight="1"/>
    <row r="464" ht="15.75" hidden="1" customHeight="1"/>
    <row r="465" ht="15.75" hidden="1" customHeight="1"/>
    <row r="466" ht="15.75" hidden="1" customHeight="1"/>
    <row r="467" ht="15.75" hidden="1" customHeight="1"/>
    <row r="468" ht="15.75" hidden="1" customHeight="1"/>
    <row r="469" ht="15.75" hidden="1" customHeight="1"/>
    <row r="470" ht="15.75" hidden="1" customHeight="1"/>
    <row r="471" ht="15.75" hidden="1" customHeight="1"/>
    <row r="472" ht="15.75" hidden="1" customHeight="1"/>
    <row r="473" ht="15.75" hidden="1" customHeight="1"/>
    <row r="474" ht="15.75" hidden="1" customHeight="1"/>
    <row r="475" ht="15.75" hidden="1" customHeight="1"/>
    <row r="476" ht="15.75" hidden="1" customHeight="1"/>
    <row r="477" ht="15.75" hidden="1" customHeight="1"/>
    <row r="478" ht="15.75" hidden="1" customHeight="1"/>
    <row r="479" ht="15.75" hidden="1" customHeight="1"/>
    <row r="480" ht="15.75" hidden="1" customHeight="1"/>
    <row r="481" ht="15.75" hidden="1" customHeight="1"/>
    <row r="482" ht="15.75" hidden="1" customHeight="1"/>
    <row r="483" ht="15.75" hidden="1" customHeight="1"/>
    <row r="484" ht="15.75" hidden="1" customHeight="1"/>
    <row r="485" ht="15.75" hidden="1" customHeight="1"/>
    <row r="486" ht="15.75" hidden="1" customHeight="1"/>
    <row r="487" ht="15.75" hidden="1" customHeight="1"/>
    <row r="488" ht="15.75" hidden="1" customHeight="1"/>
    <row r="489" ht="15.75" hidden="1" customHeight="1"/>
    <row r="490" ht="15.75" hidden="1" customHeight="1"/>
    <row r="491" ht="15.75" hidden="1" customHeight="1"/>
    <row r="492" ht="15.75" hidden="1" customHeight="1"/>
    <row r="493" ht="15.75" hidden="1" customHeight="1"/>
    <row r="494" ht="15.75" hidden="1" customHeight="1"/>
    <row r="495" ht="15.75" hidden="1" customHeight="1"/>
    <row r="496" ht="15.75" hidden="1" customHeight="1"/>
    <row r="497" ht="15.75" hidden="1" customHeight="1"/>
    <row r="498" ht="15.75" hidden="1" customHeight="1"/>
    <row r="499" ht="15.75" hidden="1" customHeight="1"/>
    <row r="500" ht="15.75" hidden="1" customHeight="1"/>
    <row r="501" ht="15.75" hidden="1" customHeight="1"/>
    <row r="502" ht="15.75" hidden="1" customHeight="1"/>
    <row r="503" ht="15.75" hidden="1" customHeight="1"/>
    <row r="504" ht="15.75" hidden="1" customHeight="1"/>
    <row r="505" ht="15.75" hidden="1" customHeight="1"/>
    <row r="506" ht="15.75" hidden="1" customHeight="1"/>
    <row r="507" ht="15.75" hidden="1" customHeight="1"/>
    <row r="508" ht="15.75" hidden="1" customHeight="1"/>
    <row r="509" ht="15.75" hidden="1" customHeight="1"/>
    <row r="510" ht="15.75" hidden="1" customHeight="1"/>
    <row r="511" ht="15.75" hidden="1" customHeight="1"/>
    <row r="512" ht="15.75" hidden="1" customHeight="1"/>
    <row r="513" ht="15.75" hidden="1" customHeight="1"/>
    <row r="514" ht="15.75" hidden="1" customHeight="1"/>
    <row r="515" ht="15.75" hidden="1" customHeight="1"/>
    <row r="516" ht="15.75" hidden="1" customHeight="1"/>
    <row r="517" ht="15.75" hidden="1" customHeight="1"/>
    <row r="518" ht="15.75" hidden="1" customHeight="1"/>
    <row r="519" ht="15.75" hidden="1" customHeight="1"/>
    <row r="520" ht="15.75" hidden="1" customHeight="1"/>
    <row r="521" ht="15.75" hidden="1" customHeight="1"/>
    <row r="522" ht="15.75" hidden="1" customHeight="1"/>
    <row r="523" ht="15.75" hidden="1" customHeight="1"/>
    <row r="524" ht="15.75" hidden="1" customHeight="1"/>
    <row r="525" ht="15.75" hidden="1" customHeight="1"/>
    <row r="526" ht="15.75" hidden="1" customHeight="1"/>
    <row r="527" ht="15.75" hidden="1" customHeight="1"/>
    <row r="528" ht="15.75" hidden="1" customHeight="1"/>
    <row r="529" ht="15.75" hidden="1" customHeight="1"/>
    <row r="530" ht="15.75" hidden="1" customHeight="1"/>
    <row r="531" ht="15.75" hidden="1" customHeight="1"/>
    <row r="532" ht="15.75" hidden="1" customHeight="1"/>
    <row r="533" ht="15.75" hidden="1" customHeight="1"/>
    <row r="534" ht="15.75" hidden="1" customHeight="1"/>
    <row r="535" ht="15.75" hidden="1" customHeight="1"/>
    <row r="536" ht="15.75" hidden="1" customHeight="1"/>
    <row r="537" ht="15.75" hidden="1" customHeight="1"/>
    <row r="538" ht="15.75" hidden="1" customHeight="1"/>
    <row r="539" ht="15.75" hidden="1" customHeight="1"/>
    <row r="540" ht="15.75" hidden="1" customHeight="1"/>
    <row r="541" ht="15.75" hidden="1" customHeight="1"/>
    <row r="542" ht="15.75" hidden="1" customHeight="1"/>
    <row r="543" ht="15.75" hidden="1" customHeight="1"/>
    <row r="544" ht="15.75" hidden="1" customHeight="1"/>
    <row r="545" ht="15.75" hidden="1" customHeight="1"/>
    <row r="546" ht="15.75" hidden="1" customHeight="1"/>
    <row r="547" ht="15.75" hidden="1" customHeight="1"/>
    <row r="548" ht="15.75" hidden="1" customHeight="1"/>
    <row r="549" ht="15.75" hidden="1" customHeight="1"/>
    <row r="550" ht="15.75" hidden="1" customHeight="1"/>
    <row r="551" ht="15.75" hidden="1" customHeight="1"/>
    <row r="552" ht="15.75" hidden="1" customHeight="1"/>
    <row r="553" ht="15.75" hidden="1" customHeight="1"/>
    <row r="554" ht="15.75" hidden="1" customHeight="1"/>
    <row r="555" ht="15.75" hidden="1" customHeight="1"/>
    <row r="556" ht="15.75" hidden="1" customHeight="1"/>
    <row r="557" ht="15.75" hidden="1" customHeight="1"/>
    <row r="558" ht="15.75" hidden="1" customHeight="1"/>
    <row r="559" ht="15.75" hidden="1" customHeight="1"/>
    <row r="560" ht="15.75" hidden="1" customHeight="1"/>
    <row r="561" ht="15.75" hidden="1" customHeight="1"/>
    <row r="562" ht="15.75" hidden="1" customHeight="1"/>
    <row r="563" ht="15.75" hidden="1" customHeight="1"/>
    <row r="564" ht="15.75" hidden="1" customHeight="1"/>
    <row r="565" ht="15.75" hidden="1" customHeight="1"/>
    <row r="566" ht="15.75" hidden="1" customHeight="1"/>
    <row r="567" ht="15.75" hidden="1" customHeight="1"/>
    <row r="568" ht="15.75" hidden="1" customHeight="1"/>
    <row r="569" ht="15.75" hidden="1" customHeight="1"/>
    <row r="570" ht="15.75" hidden="1" customHeight="1"/>
    <row r="571" ht="15.75" hidden="1" customHeight="1"/>
    <row r="572" ht="15.75" hidden="1" customHeight="1"/>
    <row r="573" ht="15.75" hidden="1" customHeight="1"/>
    <row r="574" ht="15.75" hidden="1" customHeight="1"/>
    <row r="575" ht="15.75" hidden="1" customHeight="1"/>
    <row r="576" ht="15.75" hidden="1" customHeight="1"/>
    <row r="577" ht="15.75" hidden="1" customHeight="1"/>
    <row r="578" ht="15.75" hidden="1" customHeight="1"/>
    <row r="579" ht="15.75" hidden="1" customHeight="1"/>
    <row r="580" ht="15.75" hidden="1" customHeight="1"/>
    <row r="581" ht="15.75" hidden="1" customHeight="1"/>
    <row r="582" ht="15.75" hidden="1" customHeight="1"/>
    <row r="583" ht="15.75" hidden="1" customHeight="1"/>
    <row r="584" ht="15.75" hidden="1" customHeight="1"/>
    <row r="585" ht="15.75" hidden="1" customHeight="1"/>
    <row r="586" ht="15.75" hidden="1" customHeight="1"/>
    <row r="587" ht="15.75" hidden="1" customHeight="1"/>
    <row r="588" ht="15.75" hidden="1" customHeight="1"/>
    <row r="589" ht="15.75" hidden="1" customHeight="1"/>
    <row r="590" ht="15.75" hidden="1" customHeight="1"/>
    <row r="591" ht="15.75" hidden="1" customHeight="1"/>
    <row r="592" ht="15.75" hidden="1" customHeight="1"/>
    <row r="593" ht="15.75" hidden="1" customHeight="1"/>
    <row r="594" ht="15.75" hidden="1" customHeight="1"/>
    <row r="595" ht="15.75" hidden="1" customHeight="1"/>
    <row r="596" ht="15.75" hidden="1" customHeight="1"/>
    <row r="597" ht="15.75" hidden="1" customHeight="1"/>
    <row r="598" ht="15.75" hidden="1" customHeight="1"/>
    <row r="599" ht="15.75" hidden="1" customHeight="1"/>
    <row r="600" ht="15.75" hidden="1" customHeight="1"/>
    <row r="601" ht="15.75" hidden="1" customHeight="1"/>
    <row r="602" ht="15.75" hidden="1" customHeight="1"/>
    <row r="603" ht="15.75" hidden="1" customHeight="1"/>
    <row r="604" ht="15.75" hidden="1" customHeight="1"/>
    <row r="605" ht="15.75" hidden="1" customHeight="1"/>
    <row r="606" ht="15.75" hidden="1" customHeight="1"/>
    <row r="607" ht="15.75" hidden="1" customHeight="1"/>
    <row r="608" ht="15.75" hidden="1" customHeight="1"/>
    <row r="609" ht="15.75" hidden="1" customHeight="1"/>
    <row r="610" ht="15.75" hidden="1" customHeight="1"/>
    <row r="611" ht="15.75" hidden="1" customHeight="1"/>
    <row r="612" ht="15.75" hidden="1" customHeight="1"/>
    <row r="613" ht="15.75" hidden="1" customHeight="1"/>
    <row r="614" ht="15.75" hidden="1" customHeight="1"/>
    <row r="615" ht="15.75" hidden="1" customHeight="1"/>
    <row r="616" ht="15.75" hidden="1" customHeight="1"/>
    <row r="617" ht="15.75" hidden="1" customHeight="1"/>
    <row r="618" ht="15.75" hidden="1" customHeight="1"/>
    <row r="619" ht="15.75" hidden="1" customHeight="1"/>
    <row r="620" ht="15.75" hidden="1" customHeight="1"/>
    <row r="621" ht="15.75" hidden="1" customHeight="1"/>
    <row r="622" ht="15.75" hidden="1" customHeight="1"/>
    <row r="623" ht="15.75" hidden="1" customHeight="1"/>
    <row r="624" ht="15.75" hidden="1" customHeight="1"/>
    <row r="625" ht="15.75" hidden="1" customHeight="1"/>
    <row r="626" ht="15.75" hidden="1" customHeight="1"/>
    <row r="627" ht="15.75" hidden="1" customHeight="1"/>
    <row r="628" ht="15.75" hidden="1" customHeight="1"/>
    <row r="629" ht="15.75" hidden="1" customHeight="1"/>
    <row r="630" ht="15.75" hidden="1" customHeight="1"/>
    <row r="631" ht="15.75" hidden="1" customHeight="1"/>
    <row r="632" ht="15.75" hidden="1" customHeight="1"/>
    <row r="633" ht="15.75" hidden="1" customHeight="1"/>
    <row r="634" ht="15.75" hidden="1" customHeight="1"/>
    <row r="635" ht="15.75" hidden="1" customHeight="1"/>
    <row r="636" ht="15.75" hidden="1" customHeight="1"/>
    <row r="637" ht="15.75" hidden="1" customHeight="1"/>
    <row r="638" ht="15.75" hidden="1" customHeight="1"/>
    <row r="639" ht="15.75" hidden="1" customHeight="1"/>
    <row r="640" ht="15.75" hidden="1" customHeight="1"/>
    <row r="641" ht="15.75" hidden="1" customHeight="1"/>
    <row r="642" ht="15.75" hidden="1" customHeight="1"/>
    <row r="643" ht="15.75" hidden="1" customHeight="1"/>
    <row r="644" ht="15.75" hidden="1" customHeight="1"/>
    <row r="645" ht="15.75" hidden="1" customHeight="1"/>
    <row r="646" ht="15.75" hidden="1" customHeight="1"/>
    <row r="647" ht="15.75" hidden="1" customHeight="1"/>
    <row r="648" ht="15.75" hidden="1" customHeight="1"/>
    <row r="649" ht="15.75" hidden="1" customHeight="1"/>
    <row r="650" ht="15.75" hidden="1" customHeight="1"/>
    <row r="651" ht="15.75" hidden="1" customHeight="1"/>
    <row r="652" ht="15.75" hidden="1" customHeight="1"/>
    <row r="653" ht="15.75" hidden="1" customHeight="1"/>
    <row r="654" ht="15.75" hidden="1" customHeight="1"/>
    <row r="655" ht="15.75" hidden="1" customHeight="1"/>
    <row r="656" ht="15.75" hidden="1" customHeight="1"/>
    <row r="657" ht="15.75" hidden="1" customHeight="1"/>
    <row r="658" ht="15.75" hidden="1" customHeight="1"/>
    <row r="659" ht="15.75" hidden="1" customHeight="1"/>
    <row r="660" ht="15.75" hidden="1" customHeight="1"/>
    <row r="661" ht="15.75" hidden="1" customHeight="1"/>
    <row r="662" ht="15.75" hidden="1" customHeight="1"/>
    <row r="663" ht="15.75" hidden="1" customHeight="1"/>
    <row r="664" ht="15.75" hidden="1" customHeight="1"/>
    <row r="665" ht="15.75" hidden="1" customHeight="1"/>
    <row r="666" ht="15.75" hidden="1" customHeight="1"/>
    <row r="667" ht="15.75" hidden="1" customHeight="1"/>
    <row r="668" ht="15.75" hidden="1" customHeight="1"/>
    <row r="669" ht="15.75" hidden="1" customHeight="1"/>
    <row r="670" ht="15.75" hidden="1" customHeight="1"/>
    <row r="671" ht="15.75" hidden="1" customHeight="1"/>
    <row r="672" ht="15.75" hidden="1" customHeight="1"/>
    <row r="673" ht="15.75" hidden="1" customHeight="1"/>
    <row r="674" ht="15.75" hidden="1" customHeight="1"/>
    <row r="675" ht="15.75" hidden="1" customHeight="1"/>
    <row r="676" ht="15.75" hidden="1" customHeight="1"/>
    <row r="677" ht="15.75" hidden="1" customHeight="1"/>
    <row r="678" ht="15.75" hidden="1" customHeight="1"/>
    <row r="679" ht="15.75" hidden="1" customHeight="1"/>
    <row r="680" ht="15.75" hidden="1" customHeight="1"/>
    <row r="681" ht="15.75" hidden="1" customHeight="1"/>
    <row r="682" ht="15.75" hidden="1" customHeight="1"/>
    <row r="683" ht="15.75" hidden="1" customHeight="1"/>
    <row r="684" ht="15.75" hidden="1" customHeight="1"/>
    <row r="685" ht="15.75" hidden="1" customHeight="1"/>
    <row r="686" ht="15.75" hidden="1" customHeight="1"/>
    <row r="687" ht="15.75" hidden="1" customHeight="1"/>
    <row r="688" ht="15.75" hidden="1" customHeight="1"/>
    <row r="689" ht="15.75" hidden="1" customHeight="1"/>
    <row r="690" ht="15.75" hidden="1" customHeight="1"/>
    <row r="691" ht="15.75" hidden="1" customHeight="1"/>
    <row r="692" ht="15.75" hidden="1" customHeight="1"/>
    <row r="693" ht="15.75" hidden="1" customHeight="1"/>
    <row r="694" ht="15.75" hidden="1" customHeight="1"/>
    <row r="695" ht="15.75" hidden="1" customHeight="1"/>
    <row r="696" ht="15.75" hidden="1" customHeight="1"/>
    <row r="697" ht="15.75" hidden="1" customHeight="1"/>
    <row r="698" ht="15.75" hidden="1" customHeight="1"/>
    <row r="699" ht="15.75" hidden="1" customHeight="1"/>
    <row r="700" ht="15.75" hidden="1" customHeight="1"/>
    <row r="701" ht="15.75" hidden="1" customHeight="1"/>
    <row r="702" ht="15.75" hidden="1" customHeight="1"/>
    <row r="703" ht="15.75" hidden="1" customHeight="1"/>
    <row r="704" ht="15.75" hidden="1" customHeight="1"/>
    <row r="705" ht="15.75" hidden="1" customHeight="1"/>
    <row r="706" ht="15.75" hidden="1" customHeight="1"/>
    <row r="707" ht="15.75" hidden="1" customHeight="1"/>
    <row r="708" ht="15.75" hidden="1" customHeight="1"/>
    <row r="709" ht="15.75" hidden="1" customHeight="1"/>
    <row r="710" ht="15.75" hidden="1" customHeight="1"/>
    <row r="711" ht="15.75" hidden="1" customHeight="1"/>
    <row r="712" ht="15.75" hidden="1" customHeight="1"/>
    <row r="713" ht="15.75" hidden="1" customHeight="1"/>
    <row r="714" ht="15.75" hidden="1" customHeight="1"/>
    <row r="715" ht="15.75" hidden="1" customHeight="1"/>
    <row r="716" ht="15.75" hidden="1" customHeight="1"/>
    <row r="717" ht="15.75" hidden="1" customHeight="1"/>
    <row r="718" ht="15.75" hidden="1" customHeight="1"/>
    <row r="719" ht="15.75" hidden="1" customHeight="1"/>
    <row r="720" ht="15.75" hidden="1" customHeight="1"/>
    <row r="721" ht="15.75" hidden="1" customHeight="1"/>
    <row r="722" ht="15.75" hidden="1" customHeight="1"/>
    <row r="723" ht="15.75" hidden="1" customHeight="1"/>
    <row r="724" ht="15.75" hidden="1" customHeight="1"/>
    <row r="725" ht="15.75" hidden="1" customHeight="1"/>
    <row r="726" ht="15.75" hidden="1" customHeight="1"/>
    <row r="727" ht="15.75" hidden="1" customHeight="1"/>
    <row r="728" ht="15.75" hidden="1" customHeight="1"/>
    <row r="729" ht="15.75" hidden="1" customHeight="1"/>
    <row r="730" ht="15.75" hidden="1" customHeight="1"/>
    <row r="731" ht="15.75" hidden="1" customHeight="1"/>
    <row r="732" ht="15.75" hidden="1" customHeight="1"/>
    <row r="733" ht="15.75" hidden="1" customHeight="1"/>
    <row r="734" ht="15.75" hidden="1" customHeight="1"/>
    <row r="735" ht="15.75" hidden="1" customHeight="1"/>
    <row r="736" ht="15.75" hidden="1" customHeight="1"/>
    <row r="737" ht="15.75" hidden="1" customHeight="1"/>
    <row r="738" ht="15.75" hidden="1" customHeight="1"/>
    <row r="739" ht="15.75" hidden="1" customHeight="1"/>
    <row r="740" ht="15.75" hidden="1" customHeight="1"/>
    <row r="741" ht="15.75" hidden="1" customHeight="1"/>
    <row r="742" ht="15.75" hidden="1" customHeight="1"/>
    <row r="743" ht="15.75" hidden="1" customHeight="1"/>
    <row r="744" ht="15.75" hidden="1" customHeight="1"/>
    <row r="745" ht="15.75" hidden="1" customHeight="1"/>
    <row r="746" ht="15.75" hidden="1" customHeight="1"/>
    <row r="747" ht="15.75" hidden="1" customHeight="1"/>
    <row r="748" ht="15.75" hidden="1" customHeight="1"/>
    <row r="749" ht="15.75" hidden="1" customHeight="1"/>
    <row r="750" ht="15.75" hidden="1" customHeight="1"/>
    <row r="751" ht="15.75" hidden="1" customHeight="1"/>
    <row r="752" ht="15.75" hidden="1" customHeight="1"/>
    <row r="753" ht="15.75" hidden="1" customHeight="1"/>
    <row r="754" ht="15.75" hidden="1" customHeight="1"/>
    <row r="755" ht="15.75" hidden="1" customHeight="1"/>
    <row r="756" ht="15.75" hidden="1" customHeight="1"/>
    <row r="757" ht="15.75" hidden="1" customHeight="1"/>
    <row r="758" ht="15.75" hidden="1" customHeight="1"/>
    <row r="759" ht="15.75" hidden="1" customHeight="1"/>
    <row r="760" ht="15.75" hidden="1" customHeight="1"/>
    <row r="761" ht="15.75" hidden="1" customHeight="1"/>
    <row r="762" ht="15.75" hidden="1" customHeight="1"/>
    <row r="763" ht="15.75" hidden="1" customHeight="1"/>
    <row r="764" ht="15.75" hidden="1" customHeight="1"/>
    <row r="765" ht="15.75" hidden="1" customHeight="1"/>
    <row r="766" ht="15.75" hidden="1" customHeight="1"/>
    <row r="767" ht="15.75" hidden="1" customHeight="1"/>
    <row r="768" ht="15.75" hidden="1" customHeight="1"/>
    <row r="769" ht="15.75" hidden="1" customHeight="1"/>
    <row r="770" ht="15.75" hidden="1" customHeight="1"/>
    <row r="771" ht="15.75" hidden="1" customHeight="1"/>
    <row r="772" ht="15.75" hidden="1" customHeight="1"/>
    <row r="773" ht="15.75" hidden="1" customHeight="1"/>
    <row r="774" ht="15.75" hidden="1" customHeight="1"/>
    <row r="775" ht="15.75" hidden="1" customHeight="1"/>
    <row r="776" ht="15.75" hidden="1" customHeight="1"/>
    <row r="777" ht="15.75" hidden="1" customHeight="1"/>
    <row r="778" ht="15.75" hidden="1" customHeight="1"/>
    <row r="779" ht="15.75" hidden="1" customHeight="1"/>
    <row r="780" ht="15.75" hidden="1" customHeight="1"/>
    <row r="781" ht="15.75" hidden="1" customHeight="1"/>
    <row r="782" ht="15.75" hidden="1" customHeight="1"/>
    <row r="783" ht="15.75" hidden="1" customHeight="1"/>
    <row r="784" ht="15.75" hidden="1" customHeight="1"/>
    <row r="785" ht="15.75" hidden="1" customHeight="1"/>
    <row r="786" ht="15.75" hidden="1" customHeight="1"/>
    <row r="787" ht="15.75" hidden="1" customHeight="1"/>
    <row r="788" ht="15.75" hidden="1" customHeight="1"/>
    <row r="789" ht="15.75" hidden="1" customHeight="1"/>
    <row r="790" ht="15.75" hidden="1" customHeight="1"/>
    <row r="791" ht="15.75" hidden="1" customHeight="1"/>
    <row r="792" ht="15.75" hidden="1" customHeight="1"/>
    <row r="793" ht="15.75" hidden="1" customHeight="1"/>
    <row r="794" ht="15.75" hidden="1" customHeight="1"/>
    <row r="795" ht="15.75" hidden="1" customHeight="1"/>
    <row r="796" ht="15.75" hidden="1" customHeight="1"/>
    <row r="797" ht="15.75" hidden="1" customHeight="1"/>
    <row r="798" ht="15.75" hidden="1" customHeight="1"/>
    <row r="799" ht="15.75" hidden="1" customHeight="1"/>
    <row r="800" ht="15.75" hidden="1" customHeight="1"/>
    <row r="801" ht="15.75" hidden="1" customHeight="1"/>
    <row r="802" ht="15.75" hidden="1" customHeight="1"/>
    <row r="803" ht="15.75" hidden="1" customHeight="1"/>
    <row r="804" ht="15.75" hidden="1" customHeight="1"/>
    <row r="805" ht="15.75" hidden="1" customHeight="1"/>
    <row r="806" ht="15.75" hidden="1" customHeight="1"/>
    <row r="807" ht="15.75" hidden="1" customHeight="1"/>
    <row r="808" ht="15.75" hidden="1" customHeight="1"/>
    <row r="809" ht="15.75" hidden="1" customHeight="1"/>
    <row r="810" ht="15.75" hidden="1" customHeight="1"/>
    <row r="811" ht="15.75" hidden="1" customHeight="1"/>
    <row r="812" ht="15.75" hidden="1" customHeight="1"/>
    <row r="813" ht="15.75" hidden="1" customHeight="1"/>
    <row r="814" ht="15.75" hidden="1" customHeight="1"/>
    <row r="815" ht="15.75" hidden="1" customHeight="1"/>
    <row r="816" ht="15.75" hidden="1" customHeight="1"/>
    <row r="817" ht="15.75" hidden="1" customHeight="1"/>
    <row r="818" ht="15.75" hidden="1" customHeight="1"/>
    <row r="819" ht="15.75" hidden="1" customHeight="1"/>
    <row r="820" ht="15.75" hidden="1" customHeight="1"/>
    <row r="821" ht="15.75" hidden="1" customHeight="1"/>
    <row r="822" ht="15.75" hidden="1" customHeight="1"/>
    <row r="823" ht="15.75" hidden="1" customHeight="1"/>
    <row r="824" ht="15.75" hidden="1" customHeight="1"/>
    <row r="825" ht="15.75" hidden="1" customHeight="1"/>
    <row r="826" ht="15.75" hidden="1" customHeight="1"/>
    <row r="827" ht="15.75" hidden="1" customHeight="1"/>
    <row r="828" ht="15.75" hidden="1" customHeight="1"/>
    <row r="829" ht="15.75" hidden="1" customHeight="1"/>
    <row r="830" ht="15.75" hidden="1" customHeight="1"/>
    <row r="831" ht="15.75" hidden="1" customHeight="1"/>
    <row r="832" ht="15.75" hidden="1" customHeight="1"/>
    <row r="833" ht="15.75" hidden="1" customHeight="1"/>
    <row r="834" ht="15.75" hidden="1" customHeight="1"/>
    <row r="835" ht="15.75" hidden="1" customHeight="1"/>
    <row r="836" ht="15.75" hidden="1" customHeight="1"/>
    <row r="837" ht="15.75" hidden="1" customHeight="1"/>
    <row r="838" ht="15.75" hidden="1" customHeight="1"/>
    <row r="839" ht="15.75" hidden="1" customHeight="1"/>
    <row r="840" ht="15.75" hidden="1" customHeight="1"/>
    <row r="841" ht="15.75" hidden="1" customHeight="1"/>
    <row r="842" ht="15.75" hidden="1" customHeight="1"/>
    <row r="843" ht="15.75" hidden="1" customHeight="1"/>
    <row r="844" ht="15.75" hidden="1" customHeight="1"/>
    <row r="845" ht="15.75" hidden="1" customHeight="1"/>
    <row r="846" ht="15.75" hidden="1" customHeight="1"/>
    <row r="847" ht="15.75" hidden="1" customHeight="1"/>
    <row r="848" ht="15.75" hidden="1" customHeight="1"/>
    <row r="849" ht="15.75" hidden="1" customHeight="1"/>
    <row r="850" ht="15.75" hidden="1" customHeight="1"/>
    <row r="851" ht="15.75" hidden="1" customHeight="1"/>
    <row r="852" ht="15.75" hidden="1" customHeight="1"/>
    <row r="853" ht="15.75" hidden="1" customHeight="1"/>
    <row r="854" ht="15.75" hidden="1" customHeight="1"/>
    <row r="855" ht="15.75" hidden="1" customHeight="1"/>
    <row r="856" ht="15.75" hidden="1" customHeight="1"/>
    <row r="857" ht="15.75" hidden="1" customHeight="1"/>
    <row r="858" ht="15.75" hidden="1" customHeight="1"/>
    <row r="859" ht="15.75" hidden="1" customHeight="1"/>
    <row r="860" ht="15.75" hidden="1" customHeight="1"/>
    <row r="861" ht="15.75" hidden="1" customHeight="1"/>
    <row r="862" ht="15.75" hidden="1" customHeight="1"/>
    <row r="863" ht="15.75" hidden="1" customHeight="1"/>
    <row r="864" ht="15.75" hidden="1" customHeight="1"/>
    <row r="865" ht="15.75" hidden="1" customHeight="1"/>
    <row r="866" ht="15.75" hidden="1" customHeight="1"/>
    <row r="867" ht="15.75" hidden="1" customHeight="1"/>
    <row r="868" ht="15.75" hidden="1" customHeight="1"/>
    <row r="869" ht="15.75" hidden="1" customHeight="1"/>
    <row r="870" ht="15.75" hidden="1" customHeight="1"/>
    <row r="871" ht="15.75" hidden="1" customHeight="1"/>
    <row r="872" ht="15.75" hidden="1" customHeight="1"/>
    <row r="873" ht="15.75" hidden="1" customHeight="1"/>
    <row r="874" ht="15.75" hidden="1" customHeight="1"/>
    <row r="875" ht="15.75" hidden="1" customHeight="1"/>
    <row r="876" ht="15.75" hidden="1" customHeight="1"/>
    <row r="877" ht="15.75" hidden="1" customHeight="1"/>
    <row r="878" ht="15.75" hidden="1" customHeight="1"/>
    <row r="879" ht="15.75" hidden="1" customHeight="1"/>
    <row r="880" ht="15.75" hidden="1" customHeight="1"/>
    <row r="881" ht="15.75" hidden="1" customHeight="1"/>
    <row r="882" ht="15.75" hidden="1" customHeight="1"/>
    <row r="883" ht="15.75" hidden="1" customHeight="1"/>
    <row r="884" ht="15.75" hidden="1" customHeight="1"/>
    <row r="885" ht="15.75" hidden="1" customHeight="1"/>
    <row r="886" ht="15.75" hidden="1" customHeight="1"/>
    <row r="887" ht="15.75" hidden="1" customHeight="1"/>
    <row r="888" ht="15.75" hidden="1" customHeight="1"/>
    <row r="889" ht="15.75" hidden="1" customHeight="1"/>
    <row r="890" ht="15.75" hidden="1" customHeight="1"/>
    <row r="891" ht="15.75" hidden="1" customHeight="1"/>
    <row r="892" ht="15.75" hidden="1" customHeight="1"/>
    <row r="893" ht="15.75" hidden="1" customHeight="1"/>
    <row r="894" ht="15.75" hidden="1" customHeight="1"/>
    <row r="895" ht="15.75" hidden="1" customHeight="1"/>
    <row r="896" ht="15.75" hidden="1" customHeight="1"/>
    <row r="897" ht="15.75" hidden="1" customHeight="1"/>
    <row r="898" ht="15.75" hidden="1" customHeight="1"/>
    <row r="899" ht="15.75" hidden="1" customHeight="1"/>
    <row r="900" ht="15.75" hidden="1" customHeight="1"/>
    <row r="901" ht="15.75" hidden="1" customHeight="1"/>
    <row r="902" ht="15.75" hidden="1" customHeight="1"/>
    <row r="903" ht="15.75" hidden="1" customHeight="1"/>
    <row r="904" ht="15.75" hidden="1" customHeight="1"/>
    <row r="905" ht="15.75" hidden="1" customHeight="1"/>
    <row r="906" ht="15.75" hidden="1" customHeight="1"/>
    <row r="907" ht="15.75" hidden="1" customHeight="1"/>
    <row r="908" ht="15.75" hidden="1" customHeight="1"/>
    <row r="909" ht="15.75" hidden="1" customHeight="1"/>
    <row r="910" ht="15.75" hidden="1" customHeight="1"/>
    <row r="911" ht="15.75" hidden="1" customHeight="1"/>
    <row r="912" ht="15.75" hidden="1" customHeight="1"/>
    <row r="913" ht="15.75" hidden="1" customHeight="1"/>
    <row r="914" ht="15.75" hidden="1" customHeight="1"/>
    <row r="915" ht="15.75" hidden="1" customHeight="1"/>
    <row r="916" ht="15.75" hidden="1" customHeight="1"/>
    <row r="917" ht="15.75" hidden="1" customHeight="1"/>
    <row r="918" ht="15.75" hidden="1" customHeight="1"/>
    <row r="919" ht="15.75" hidden="1" customHeight="1"/>
    <row r="920" ht="15.75" hidden="1" customHeight="1"/>
  </sheetData>
  <sheetProtection password="B5C5" sheet="1" objects="1" scenarios="1"/>
  <mergeCells count="9">
    <mergeCell ref="E17:F17"/>
    <mergeCell ref="E33:F33"/>
    <mergeCell ref="A1:K1"/>
    <mergeCell ref="A2:K2"/>
    <mergeCell ref="A3:K3"/>
    <mergeCell ref="F5:G6"/>
    <mergeCell ref="E10:E11"/>
    <mergeCell ref="F10:G10"/>
    <mergeCell ref="E15:F15"/>
  </mergeCells>
  <printOptions horizontalCentered="1"/>
  <pageMargins left="0.511811023622047" right="0.511811023622047" top="0.78740157480314998" bottom="0.78740157480314998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10"/>
  <sheetViews>
    <sheetView tabSelected="1" topLeftCell="B1" workbookViewId="0">
      <pane ySplit="13" topLeftCell="A14" activePane="bottomLeft" state="frozen"/>
      <selection pane="bottomLeft" activeCell="F23" sqref="F23"/>
    </sheetView>
  </sheetViews>
  <sheetFormatPr defaultColWidth="12.5703125" defaultRowHeight="15" customHeight="1"/>
  <cols>
    <col min="1" max="1" width="1.7109375" hidden="1" customWidth="1"/>
    <col min="2" max="2" width="1.7109375" customWidth="1"/>
    <col min="3" max="3" width="4.7109375" customWidth="1"/>
    <col min="4" max="4" width="27.140625" customWidth="1"/>
    <col min="5" max="5" width="26" customWidth="1"/>
    <col min="6" max="6" width="16.85546875" customWidth="1"/>
    <col min="7" max="7" width="13.5703125" customWidth="1"/>
    <col min="8" max="8" width="16.42578125" customWidth="1"/>
    <col min="9" max="10" width="20" customWidth="1"/>
    <col min="11" max="11" width="18.140625" customWidth="1"/>
    <col min="12" max="17" width="16.85546875" customWidth="1"/>
    <col min="18" max="20" width="12" customWidth="1"/>
    <col min="21" max="21" width="15" customWidth="1"/>
    <col min="22" max="22" width="14.7109375" customWidth="1"/>
    <col min="23" max="23" width="13.28515625" customWidth="1"/>
    <col min="26" max="26" width="12.28515625" customWidth="1"/>
    <col min="28" max="28" width="9.42578125" customWidth="1"/>
    <col min="29" max="29" width="12.42578125" customWidth="1"/>
  </cols>
  <sheetData>
    <row r="1" spans="1:29" ht="20.25" customHeight="1">
      <c r="A1" s="54"/>
      <c r="C1" s="55"/>
      <c r="D1" s="55"/>
      <c r="E1" s="55"/>
      <c r="F1" s="56" t="str">
        <f>RESUMEN!A1</f>
        <v>Torneo Nacional de Kendo: COPA ARGENTINA 2025</v>
      </c>
      <c r="G1" s="55"/>
      <c r="H1" s="55"/>
      <c r="I1" s="55"/>
      <c r="J1" s="55"/>
      <c r="K1" s="55"/>
      <c r="L1" s="55"/>
      <c r="M1" s="55"/>
      <c r="N1" s="55"/>
      <c r="O1" s="56"/>
      <c r="P1" s="56"/>
      <c r="Q1" s="56"/>
      <c r="R1" s="57"/>
      <c r="S1" s="57"/>
      <c r="T1" s="57"/>
      <c r="U1" s="57"/>
      <c r="V1" s="57"/>
      <c r="W1" s="57"/>
      <c r="X1" s="57"/>
      <c r="Y1" s="57"/>
      <c r="Z1" s="57"/>
      <c r="AA1" s="57"/>
      <c r="AB1" s="58"/>
      <c r="AC1" s="58"/>
    </row>
    <row r="2" spans="1:29" ht="20.25" customHeight="1">
      <c r="A2" s="59"/>
      <c r="C2" s="60"/>
      <c r="D2" s="60"/>
      <c r="E2" s="60"/>
      <c r="F2" s="61" t="str">
        <f>RESUMEN!A2</f>
        <v>Beccar - 15 al 17 de Agosto de 2025</v>
      </c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57"/>
      <c r="S2" s="57"/>
      <c r="T2" s="57"/>
      <c r="U2" s="57"/>
      <c r="V2" s="57"/>
      <c r="W2" s="57"/>
      <c r="X2" s="57"/>
      <c r="Y2" s="57"/>
      <c r="Z2" s="57"/>
      <c r="AA2" s="57"/>
      <c r="AB2" s="62"/>
      <c r="AC2" s="62"/>
    </row>
    <row r="3" spans="1:29" ht="22.5" customHeight="1">
      <c r="A3" s="63"/>
      <c r="C3" s="64"/>
      <c r="D3" s="64"/>
      <c r="E3" s="64"/>
      <c r="F3" s="65" t="s">
        <v>26</v>
      </c>
      <c r="G3" s="64"/>
      <c r="H3" s="64"/>
      <c r="I3" s="64"/>
      <c r="J3" s="64"/>
      <c r="K3" s="64"/>
      <c r="L3" s="64"/>
      <c r="M3" s="64"/>
      <c r="N3" s="64"/>
      <c r="O3" s="65"/>
      <c r="P3" s="65"/>
      <c r="Q3" s="65"/>
      <c r="R3" s="57"/>
      <c r="S3" s="57"/>
      <c r="T3" s="57"/>
      <c r="U3" s="57"/>
      <c r="V3" s="57"/>
      <c r="W3" s="57"/>
      <c r="X3" s="57"/>
      <c r="Y3" s="57"/>
      <c r="Z3" s="57"/>
      <c r="AA3" s="57"/>
      <c r="AB3" s="66"/>
      <c r="AC3" s="66"/>
    </row>
    <row r="4" spans="1:29" ht="15.75" customHeight="1">
      <c r="A4" s="67"/>
      <c r="B4" s="57"/>
      <c r="C4" s="57"/>
      <c r="D4" s="57"/>
      <c r="E4" s="68"/>
      <c r="F4" s="57"/>
      <c r="G4" s="69"/>
      <c r="H4" s="69"/>
      <c r="I4" s="57"/>
      <c r="J4" s="57"/>
      <c r="K4" s="70"/>
      <c r="L4" s="70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</row>
    <row r="5" spans="1:29" ht="17.25" customHeight="1">
      <c r="A5" s="67"/>
      <c r="B5" s="57"/>
      <c r="C5" s="71"/>
      <c r="D5" s="57"/>
      <c r="E5" s="72"/>
      <c r="F5" s="70"/>
      <c r="G5" s="70"/>
      <c r="H5" s="70"/>
      <c r="I5" s="70"/>
      <c r="J5" s="70"/>
      <c r="K5" s="73"/>
      <c r="L5" s="73"/>
      <c r="M5" s="73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</row>
    <row r="6" spans="1:29" ht="20.25" customHeight="1">
      <c r="A6" s="74"/>
      <c r="B6" s="75"/>
      <c r="D6" s="76" t="str">
        <f>RESUMEN!D5</f>
        <v>ASOCIACIÓN / DOJO:</v>
      </c>
      <c r="E6" s="197"/>
      <c r="F6" s="173" t="s">
        <v>27</v>
      </c>
      <c r="G6" s="169"/>
      <c r="H6" s="197"/>
      <c r="I6" s="72" t="s">
        <v>28</v>
      </c>
      <c r="J6" s="77"/>
      <c r="K6" s="77"/>
      <c r="N6" s="78"/>
      <c r="O6" s="78"/>
      <c r="P6" s="78"/>
      <c r="Q6" s="78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</row>
    <row r="7" spans="1:29" ht="20.25" customHeight="1">
      <c r="A7" s="74"/>
      <c r="B7" s="79"/>
      <c r="C7" s="76"/>
      <c r="D7" s="77"/>
      <c r="E7" s="195" t="s">
        <v>123</v>
      </c>
      <c r="F7" s="173" t="s">
        <v>29</v>
      </c>
      <c r="G7" s="169"/>
      <c r="H7" s="197"/>
      <c r="I7" s="80" t="s">
        <v>30</v>
      </c>
      <c r="J7" s="77"/>
      <c r="K7" s="77"/>
      <c r="N7" s="78"/>
      <c r="O7" s="78"/>
      <c r="P7" s="78"/>
      <c r="Q7" s="78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</row>
    <row r="8" spans="1:29" ht="20.25" customHeight="1">
      <c r="A8" s="74"/>
      <c r="B8" s="79"/>
      <c r="C8" s="76"/>
      <c r="D8" s="77"/>
      <c r="E8" s="81"/>
      <c r="F8" s="173" t="s">
        <v>31</v>
      </c>
      <c r="G8" s="169"/>
      <c r="H8" s="197"/>
      <c r="I8" s="72" t="s">
        <v>28</v>
      </c>
      <c r="J8" s="77"/>
      <c r="K8" s="77"/>
      <c r="N8" s="82"/>
      <c r="O8" s="67"/>
      <c r="P8" s="67"/>
      <c r="Q8" s="67"/>
      <c r="R8" s="67"/>
      <c r="S8" s="67"/>
      <c r="T8" s="67"/>
      <c r="U8" s="83"/>
      <c r="V8" s="83"/>
      <c r="W8" s="83"/>
      <c r="X8" s="83"/>
      <c r="Y8" s="83"/>
      <c r="Z8" s="83"/>
      <c r="AA8" s="83"/>
      <c r="AB8" s="83"/>
      <c r="AC8" s="83"/>
    </row>
    <row r="9" spans="1:29" ht="16.5" customHeight="1">
      <c r="A9" s="74"/>
      <c r="B9" s="79"/>
      <c r="C9" s="57"/>
      <c r="D9" s="84"/>
      <c r="E9" s="85"/>
      <c r="F9" s="85"/>
      <c r="G9" s="86"/>
      <c r="H9" s="86"/>
      <c r="I9" s="85"/>
      <c r="J9" s="85"/>
      <c r="K9" s="85"/>
      <c r="L9" s="85"/>
      <c r="M9" s="85"/>
      <c r="N9" s="85"/>
      <c r="O9" s="87"/>
      <c r="P9" s="87"/>
      <c r="Q9" s="87"/>
      <c r="R9" s="88"/>
      <c r="S9" s="88"/>
      <c r="T9" s="88"/>
      <c r="U9" s="75"/>
      <c r="V9" s="75"/>
      <c r="W9" s="89"/>
      <c r="X9" s="75"/>
      <c r="Y9" s="75"/>
      <c r="Z9" s="75"/>
      <c r="AA9" s="75"/>
      <c r="AB9" s="75"/>
      <c r="AC9" s="75"/>
    </row>
    <row r="10" spans="1:29" ht="16.5" customHeight="1">
      <c r="A10" s="48"/>
      <c r="B10" s="21"/>
      <c r="C10" s="90"/>
      <c r="D10" s="174" t="s">
        <v>32</v>
      </c>
      <c r="E10" s="174" t="s">
        <v>33</v>
      </c>
      <c r="F10" s="177" t="s">
        <v>34</v>
      </c>
      <c r="G10" s="177" t="s">
        <v>35</v>
      </c>
      <c r="H10" s="193" t="s">
        <v>36</v>
      </c>
      <c r="I10" s="186" t="s">
        <v>37</v>
      </c>
      <c r="J10" s="187" t="s">
        <v>38</v>
      </c>
      <c r="K10" s="194" t="s">
        <v>39</v>
      </c>
      <c r="L10" s="189" t="s">
        <v>40</v>
      </c>
      <c r="M10" s="190"/>
      <c r="N10" s="190"/>
      <c r="O10" s="189" t="s">
        <v>41</v>
      </c>
      <c r="P10" s="190"/>
      <c r="Q10" s="190"/>
      <c r="R10" s="189" t="s">
        <v>122</v>
      </c>
      <c r="S10" s="190"/>
      <c r="T10" s="190"/>
      <c r="U10" s="180" t="s">
        <v>10</v>
      </c>
      <c r="V10" s="180" t="s">
        <v>42</v>
      </c>
      <c r="W10" s="180" t="s">
        <v>43</v>
      </c>
      <c r="X10" s="180" t="s">
        <v>44</v>
      </c>
      <c r="Y10" s="180" t="s">
        <v>45</v>
      </c>
      <c r="Z10" s="180" t="s">
        <v>46</v>
      </c>
      <c r="AA10" s="180" t="s">
        <v>47</v>
      </c>
      <c r="AB10" s="21"/>
      <c r="AC10" s="21"/>
    </row>
    <row r="11" spans="1:29" ht="16.5" customHeight="1">
      <c r="A11" s="48"/>
      <c r="B11" s="21"/>
      <c r="C11" s="90"/>
      <c r="D11" s="175"/>
      <c r="E11" s="175"/>
      <c r="F11" s="178"/>
      <c r="G11" s="178"/>
      <c r="H11" s="178"/>
      <c r="I11" s="175"/>
      <c r="J11" s="188"/>
      <c r="K11" s="188"/>
      <c r="L11" s="191"/>
      <c r="M11" s="192"/>
      <c r="N11" s="192"/>
      <c r="O11" s="191"/>
      <c r="P11" s="192"/>
      <c r="Q11" s="192"/>
      <c r="R11" s="191"/>
      <c r="S11" s="192"/>
      <c r="T11" s="192"/>
      <c r="U11" s="182"/>
      <c r="V11" s="181"/>
      <c r="W11" s="181"/>
      <c r="X11" s="181"/>
      <c r="Y11" s="181"/>
      <c r="Z11" s="181"/>
      <c r="AA11" s="181"/>
      <c r="AB11" s="21"/>
      <c r="AC11" s="21"/>
    </row>
    <row r="12" spans="1:29" ht="25.5" customHeight="1">
      <c r="A12" s="48"/>
      <c r="B12" s="21"/>
      <c r="C12" s="90"/>
      <c r="D12" s="175"/>
      <c r="E12" s="175"/>
      <c r="F12" s="178"/>
      <c r="G12" s="178"/>
      <c r="H12" s="178"/>
      <c r="I12" s="175"/>
      <c r="J12" s="91" t="s">
        <v>48</v>
      </c>
      <c r="K12" s="92" t="s">
        <v>49</v>
      </c>
      <c r="L12" s="183"/>
      <c r="M12" s="184"/>
      <c r="N12" s="185"/>
      <c r="O12" s="183"/>
      <c r="P12" s="184"/>
      <c r="Q12" s="185"/>
      <c r="R12" s="93" t="s">
        <v>50</v>
      </c>
      <c r="S12" s="93" t="s">
        <v>51</v>
      </c>
      <c r="T12" s="93" t="s">
        <v>52</v>
      </c>
      <c r="U12" s="94" t="s">
        <v>51</v>
      </c>
      <c r="V12" s="181"/>
      <c r="W12" s="181"/>
      <c r="X12" s="181"/>
      <c r="Y12" s="181"/>
      <c r="Z12" s="181"/>
      <c r="AA12" s="181"/>
      <c r="AB12" s="21"/>
      <c r="AC12" s="21"/>
    </row>
    <row r="13" spans="1:29" ht="16.5" customHeight="1">
      <c r="A13" s="48"/>
      <c r="B13" s="21"/>
      <c r="C13" s="95"/>
      <c r="D13" s="176"/>
      <c r="E13" s="176"/>
      <c r="F13" s="179"/>
      <c r="G13" s="179"/>
      <c r="H13" s="179"/>
      <c r="I13" s="176"/>
      <c r="J13" s="96" t="s">
        <v>53</v>
      </c>
      <c r="K13" s="96"/>
      <c r="L13" s="97" t="s">
        <v>54</v>
      </c>
      <c r="M13" s="98" t="s">
        <v>55</v>
      </c>
      <c r="N13" s="99" t="s">
        <v>56</v>
      </c>
      <c r="O13" s="97" t="s">
        <v>57</v>
      </c>
      <c r="P13" s="98" t="s">
        <v>55</v>
      </c>
      <c r="Q13" s="99" t="s">
        <v>56</v>
      </c>
      <c r="R13" s="97" t="s">
        <v>53</v>
      </c>
      <c r="S13" s="97" t="s">
        <v>53</v>
      </c>
      <c r="T13" s="97" t="s">
        <v>53</v>
      </c>
      <c r="U13" s="96" t="s">
        <v>53</v>
      </c>
      <c r="V13" s="182"/>
      <c r="W13" s="182"/>
      <c r="X13" s="182"/>
      <c r="Y13" s="182"/>
      <c r="Z13" s="182"/>
      <c r="AA13" s="182"/>
      <c r="AB13" s="21"/>
      <c r="AC13" s="21"/>
    </row>
    <row r="14" spans="1:29" ht="21.75" customHeight="1">
      <c r="A14" s="48">
        <f t="shared" ref="A14:A82" si="0">$E$6</f>
        <v>0</v>
      </c>
      <c r="B14" s="21"/>
      <c r="C14" s="100">
        <v>1</v>
      </c>
      <c r="D14" s="198"/>
      <c r="E14" s="198"/>
      <c r="F14" s="199"/>
      <c r="G14" s="200"/>
      <c r="H14" s="201"/>
      <c r="I14" s="101" t="str">
        <f>IF(H14=0,"",DATEDIF(H14,Sheet1!$C$13,"Y"))</f>
        <v/>
      </c>
      <c r="J14" s="199"/>
      <c r="K14" s="199"/>
      <c r="L14" s="199"/>
      <c r="M14" s="203"/>
      <c r="N14" s="199"/>
      <c r="O14" s="199"/>
      <c r="P14" s="203"/>
      <c r="Q14" s="199"/>
      <c r="R14" s="205"/>
      <c r="S14" s="205"/>
      <c r="T14" s="205"/>
      <c r="U14" s="206"/>
      <c r="V14" s="102">
        <f>IF(OR(AND(J14="", K14=""), AND(J14=Sheet1!$C$9,K14=Sheet1!$E$2), AND(J14="",K14=Sheet1!$E$2), AND(K14="",J14=Sheet1!$C$9)), 0, Sheet1!L$2)</f>
        <v>0</v>
      </c>
      <c r="W14" s="102">
        <f>SUM(COUNTIF(R14,Sheet1!$J$3),COUNTIF(R14,Sheet1!$J$4),COUNTIF(R14,Sheet1!$J$5))*Sheet1!L$6+SUM(COUNTIF(S14,Sheet1!$J$3),COUNTIF(S14,Sheet1!$J$4),COUNTIF(S14,Sheet1!$J$5))*Sheet1!L$6+SUM(COUNTIF(T14,Sheet1!$J$3),COUNTIF(T14,Sheet1!$J$4),COUNTIF(T14,Sheet1!$J$5))*Sheet1!L$6</f>
        <v>0</v>
      </c>
      <c r="X14" s="102">
        <f>SUM(COUNTIF(U14,Sheet1!$J$3),COUNTIF(U14,Sheet1!$J$4),COUNTIF(U14,Sheet1!$J$5))*Sheet1!L$7</f>
        <v>0</v>
      </c>
      <c r="Y14" s="102">
        <f>+SUMIF(Sheet1!$F$3:$F$10,L14,Sheet1!$G$3:$G$10)+SUMIF(Sheet1!$F$3:$F$10,O14,Sheet1!$G$3:$G$10)</f>
        <v>0</v>
      </c>
      <c r="Z14" s="102">
        <f t="shared" ref="Z14:Z113" si="1">SUM(V14:Y14)</f>
        <v>0</v>
      </c>
      <c r="AA14" s="102">
        <f>+SUMIF(Sheet1!$F$3:$F$10,L14,Sheet1!$H$3:$H$10)+SUMIF(Sheet1!$F$3:$F$10,O14,Sheet1!$H$3:$H$10)</f>
        <v>0</v>
      </c>
      <c r="AB14" s="21"/>
      <c r="AC14" s="21"/>
    </row>
    <row r="15" spans="1:29" ht="21.75" customHeight="1">
      <c r="A15" s="48">
        <f t="shared" si="0"/>
        <v>0</v>
      </c>
      <c r="B15" s="21"/>
      <c r="C15" s="100">
        <v>2</v>
      </c>
      <c r="D15" s="198"/>
      <c r="E15" s="198"/>
      <c r="F15" s="199"/>
      <c r="G15" s="202"/>
      <c r="H15" s="203"/>
      <c r="I15" s="101" t="str">
        <f>IF(H15=0,"",DATEDIF(H15,Sheet1!$C$13,"Y"))</f>
        <v/>
      </c>
      <c r="J15" s="199"/>
      <c r="K15" s="199"/>
      <c r="L15" s="199"/>
      <c r="M15" s="203"/>
      <c r="N15" s="199"/>
      <c r="O15" s="199"/>
      <c r="P15" s="203"/>
      <c r="Q15" s="199"/>
      <c r="R15" s="205"/>
      <c r="S15" s="205"/>
      <c r="T15" s="205"/>
      <c r="U15" s="205"/>
      <c r="V15" s="102">
        <f>IF(OR(AND(J15="", K15=""), AND(J15=Sheet1!$C$9,K15=Sheet1!$E$2), AND(J15="",K15=Sheet1!$E$2), AND(K15="",J15=Sheet1!$C$9)), 0, Sheet1!L$2)</f>
        <v>0</v>
      </c>
      <c r="W15" s="102">
        <f>SUM(COUNTIF(R15,Sheet1!$J$3),COUNTIF(R15,Sheet1!$J$4),COUNTIF(R15,Sheet1!$J$5))*Sheet1!L$6+SUM(COUNTIF(S15,Sheet1!$J$3),COUNTIF(S15,Sheet1!$J$4),COUNTIF(S15,Sheet1!$J$5))*Sheet1!L$6+SUM(COUNTIF(T15,Sheet1!$J$3),COUNTIF(T15,Sheet1!$J$4),COUNTIF(T15,Sheet1!$J$5))*Sheet1!L$6</f>
        <v>0</v>
      </c>
      <c r="X15" s="102">
        <f>SUM(COUNTIF(U15,Sheet1!$J$3),COUNTIF(U15,Sheet1!$J$4),COUNTIF(U15,Sheet1!$J$5))*Sheet1!L$7</f>
        <v>0</v>
      </c>
      <c r="Y15" s="102">
        <f>+SUMIF(Sheet1!$F$3:$F$10,L15,Sheet1!$G$3:$G$10)+SUMIF(Sheet1!$F$3:$F$10,O15,Sheet1!$G$3:$G$10)</f>
        <v>0</v>
      </c>
      <c r="Z15" s="102">
        <f t="shared" si="1"/>
        <v>0</v>
      </c>
      <c r="AA15" s="102">
        <f>+SUMIF(Sheet1!$F$3:$F$10,L15,Sheet1!$H$3:$H$10)+SUMIF(Sheet1!$F$3:$F$10,O15,Sheet1!$H$3:$H$10)</f>
        <v>0</v>
      </c>
      <c r="AB15" s="21"/>
      <c r="AC15" s="21"/>
    </row>
    <row r="16" spans="1:29" ht="21.75" customHeight="1">
      <c r="A16" s="48">
        <f t="shared" si="0"/>
        <v>0</v>
      </c>
      <c r="B16" s="21"/>
      <c r="C16" s="100">
        <v>3</v>
      </c>
      <c r="D16" s="198"/>
      <c r="E16" s="198"/>
      <c r="F16" s="199"/>
      <c r="G16" s="203"/>
      <c r="H16" s="203"/>
      <c r="I16" s="101" t="str">
        <f>IF(H16=0,"",DATEDIF(H16,Sheet1!$C$13,"Y"))</f>
        <v/>
      </c>
      <c r="J16" s="199"/>
      <c r="K16" s="199"/>
      <c r="L16" s="199"/>
      <c r="M16" s="203"/>
      <c r="N16" s="199"/>
      <c r="O16" s="199"/>
      <c r="P16" s="203"/>
      <c r="Q16" s="199"/>
      <c r="R16" s="205"/>
      <c r="S16" s="205"/>
      <c r="T16" s="205"/>
      <c r="U16" s="205"/>
      <c r="V16" s="102">
        <f>IF(OR(AND(J16="", K16=""), AND(J16=Sheet1!$C$9,K16=Sheet1!$E$2), AND(J16="",K16=Sheet1!$E$2), AND(K16="",J16=Sheet1!$C$9)), 0, Sheet1!L$2)</f>
        <v>0</v>
      </c>
      <c r="W16" s="102">
        <f>SUM(COUNTIF(R16,Sheet1!$J$3),COUNTIF(R16,Sheet1!$J$4),COUNTIF(R16,Sheet1!$J$5))*Sheet1!L$6+SUM(COUNTIF(S16,Sheet1!$J$3),COUNTIF(S16,Sheet1!$J$4),COUNTIF(S16,Sheet1!$J$5))*Sheet1!L$6+SUM(COUNTIF(T16,Sheet1!$J$3),COUNTIF(T16,Sheet1!$J$4),COUNTIF(T16,Sheet1!$J$5))*Sheet1!L$6</f>
        <v>0</v>
      </c>
      <c r="X16" s="102">
        <f>SUM(COUNTIF(U16,Sheet1!$J$3),COUNTIF(U16,Sheet1!$J$4),COUNTIF(U16,Sheet1!$J$5))*Sheet1!L$7</f>
        <v>0</v>
      </c>
      <c r="Y16" s="102">
        <f>+SUMIF(Sheet1!$F$3:$F$10,L16,Sheet1!$G$3:$G$10)+SUMIF(Sheet1!$F$3:$F$10,O16,Sheet1!$G$3:$G$10)</f>
        <v>0</v>
      </c>
      <c r="Z16" s="102">
        <f t="shared" si="1"/>
        <v>0</v>
      </c>
      <c r="AA16" s="102">
        <f>+SUMIF(Sheet1!$F$3:$F$10,L16,Sheet1!$H$3:$H$10)+SUMIF(Sheet1!$F$3:$F$10,O16,Sheet1!$H$3:$H$10)</f>
        <v>0</v>
      </c>
      <c r="AB16" s="21"/>
      <c r="AC16" s="21"/>
    </row>
    <row r="17" spans="1:29" ht="21.75" customHeight="1">
      <c r="A17" s="48">
        <f t="shared" si="0"/>
        <v>0</v>
      </c>
      <c r="B17" s="21"/>
      <c r="C17" s="100">
        <v>4</v>
      </c>
      <c r="D17" s="198"/>
      <c r="E17" s="204"/>
      <c r="F17" s="199"/>
      <c r="G17" s="203"/>
      <c r="H17" s="203"/>
      <c r="I17" s="101" t="str">
        <f>IF(H17=0,"",DATEDIF(H17,Sheet1!$C$13,"Y"))</f>
        <v/>
      </c>
      <c r="J17" s="199"/>
      <c r="K17" s="199"/>
      <c r="L17" s="199"/>
      <c r="M17" s="203"/>
      <c r="N17" s="199"/>
      <c r="O17" s="199"/>
      <c r="P17" s="203"/>
      <c r="Q17" s="199"/>
      <c r="R17" s="205"/>
      <c r="S17" s="205"/>
      <c r="T17" s="205"/>
      <c r="U17" s="205"/>
      <c r="V17" s="102">
        <f>IF(OR(AND(J17="", K17=""), AND(J17=Sheet1!$C$9,K17=Sheet1!$E$2), AND(J17="",K17=Sheet1!$E$2), AND(K17="",J17=Sheet1!$C$9)), 0, Sheet1!L$2)</f>
        <v>0</v>
      </c>
      <c r="W17" s="102">
        <f>SUM(COUNTIF(R17,Sheet1!$J$3),COUNTIF(R17,Sheet1!$J$4),COUNTIF(R17,Sheet1!$J$5))*Sheet1!L$6+SUM(COUNTIF(S17,Sheet1!$J$3),COUNTIF(S17,Sheet1!$J$4),COUNTIF(S17,Sheet1!$J$5))*Sheet1!L$6+SUM(COUNTIF(T17,Sheet1!$J$3),COUNTIF(T17,Sheet1!$J$4),COUNTIF(T17,Sheet1!$J$5))*Sheet1!L$6</f>
        <v>0</v>
      </c>
      <c r="X17" s="102">
        <f>SUM(COUNTIF(U17,Sheet1!$J$3),COUNTIF(U17,Sheet1!$J$4),COUNTIF(U17,Sheet1!$J$5))*Sheet1!L$7</f>
        <v>0</v>
      </c>
      <c r="Y17" s="102">
        <f>+SUMIF(Sheet1!$F$3:$F$10,L17,Sheet1!$G$3:$G$10)+SUMIF(Sheet1!$F$3:$F$10,O17,Sheet1!$G$3:$G$10)</f>
        <v>0</v>
      </c>
      <c r="Z17" s="102">
        <f t="shared" si="1"/>
        <v>0</v>
      </c>
      <c r="AA17" s="102">
        <f>+SUMIF(Sheet1!$F$3:$F$10,L17,Sheet1!$H$3:$H$10)+SUMIF(Sheet1!$F$3:$F$10,O17,Sheet1!$H$3:$H$10)</f>
        <v>0</v>
      </c>
      <c r="AB17" s="21"/>
      <c r="AC17" s="21"/>
    </row>
    <row r="18" spans="1:29" ht="21.75" customHeight="1">
      <c r="A18" s="48">
        <f t="shared" si="0"/>
        <v>0</v>
      </c>
      <c r="B18" s="21"/>
      <c r="C18" s="100">
        <v>5</v>
      </c>
      <c r="D18" s="198"/>
      <c r="E18" s="198"/>
      <c r="F18" s="199"/>
      <c r="G18" s="203"/>
      <c r="H18" s="203"/>
      <c r="I18" s="101" t="str">
        <f>IF(H18=0,"",DATEDIF(H18,Sheet1!$C$13,"Y"))</f>
        <v/>
      </c>
      <c r="J18" s="199"/>
      <c r="K18" s="199"/>
      <c r="L18" s="199"/>
      <c r="M18" s="203"/>
      <c r="N18" s="199"/>
      <c r="O18" s="199"/>
      <c r="P18" s="203"/>
      <c r="Q18" s="199"/>
      <c r="R18" s="205"/>
      <c r="S18" s="205"/>
      <c r="T18" s="205"/>
      <c r="U18" s="205"/>
      <c r="V18" s="102">
        <f>IF(OR(AND(J18="", K18=""), AND(J18=Sheet1!$C$9,K18=Sheet1!$E$2), AND(J18="",K18=Sheet1!$E$2), AND(K18="",J18=Sheet1!$C$9)), 0, Sheet1!L$2)</f>
        <v>0</v>
      </c>
      <c r="W18" s="102">
        <f>SUM(COUNTIF(R18,Sheet1!$J$3),COUNTIF(R18,Sheet1!$J$4),COUNTIF(R18,Sheet1!$J$5))*Sheet1!L$6+SUM(COUNTIF(S18,Sheet1!$J$3),COUNTIF(S18,Sheet1!$J$4),COUNTIF(S18,Sheet1!$J$5))*Sheet1!L$6+SUM(COUNTIF(T18,Sheet1!$J$3),COUNTIF(T18,Sheet1!$J$4),COUNTIF(T18,Sheet1!$J$5))*Sheet1!L$6</f>
        <v>0</v>
      </c>
      <c r="X18" s="102">
        <f>SUM(COUNTIF(U18,Sheet1!$J$3),COUNTIF(U18,Sheet1!$J$4),COUNTIF(U18,Sheet1!$J$5))*Sheet1!L$7</f>
        <v>0</v>
      </c>
      <c r="Y18" s="102">
        <f>+SUMIF(Sheet1!$F$3:$F$10,L18,Sheet1!$G$3:$G$10)+SUMIF(Sheet1!$F$3:$F$10,O18,Sheet1!$G$3:$G$10)</f>
        <v>0</v>
      </c>
      <c r="Z18" s="102">
        <f t="shared" si="1"/>
        <v>0</v>
      </c>
      <c r="AA18" s="102">
        <f>+SUMIF(Sheet1!$F$3:$F$10,L18,Sheet1!$H$3:$H$10)+SUMIF(Sheet1!$F$3:$F$10,O18,Sheet1!$H$3:$H$10)</f>
        <v>0</v>
      </c>
      <c r="AB18" s="21"/>
      <c r="AC18" s="21"/>
    </row>
    <row r="19" spans="1:29" ht="21.75" customHeight="1">
      <c r="A19" s="48">
        <f t="shared" si="0"/>
        <v>0</v>
      </c>
      <c r="B19" s="21"/>
      <c r="C19" s="100">
        <v>6</v>
      </c>
      <c r="D19" s="198"/>
      <c r="E19" s="198"/>
      <c r="F19" s="199"/>
      <c r="G19" s="203"/>
      <c r="H19" s="203"/>
      <c r="I19" s="101" t="str">
        <f>IF(H19=0,"",DATEDIF(H19,Sheet1!$C$13,"Y"))</f>
        <v/>
      </c>
      <c r="J19" s="199"/>
      <c r="K19" s="199"/>
      <c r="L19" s="199"/>
      <c r="M19" s="203"/>
      <c r="N19" s="199"/>
      <c r="O19" s="199"/>
      <c r="P19" s="203"/>
      <c r="Q19" s="199"/>
      <c r="R19" s="205"/>
      <c r="S19" s="205"/>
      <c r="T19" s="205"/>
      <c r="U19" s="205"/>
      <c r="V19" s="102">
        <f>IF(OR(AND(J19="", K19=""), AND(J19=Sheet1!$C$9,K19=Sheet1!$E$2), AND(J19="",K19=Sheet1!$E$2), AND(K19="",J19=Sheet1!$C$9)), 0, Sheet1!L$2)</f>
        <v>0</v>
      </c>
      <c r="W19" s="102">
        <f>SUM(COUNTIF(R19,Sheet1!$J$3),COUNTIF(R19,Sheet1!$J$4),COUNTIF(R19,Sheet1!$J$5))*Sheet1!L$6+SUM(COUNTIF(S19,Sheet1!$J$3),COUNTIF(S19,Sheet1!$J$4),COUNTIF(S19,Sheet1!$J$5))*Sheet1!L$6+SUM(COUNTIF(T19,Sheet1!$J$3),COUNTIF(T19,Sheet1!$J$4),COUNTIF(T19,Sheet1!$J$5))*Sheet1!L$6</f>
        <v>0</v>
      </c>
      <c r="X19" s="102">
        <f>SUM(COUNTIF(U19,Sheet1!$J$3),COUNTIF(U19,Sheet1!$J$4),COUNTIF(U19,Sheet1!$J$5))*Sheet1!L$7</f>
        <v>0</v>
      </c>
      <c r="Y19" s="102">
        <f>+SUMIF(Sheet1!$F$3:$F$10,L19,Sheet1!$G$3:$G$10)+SUMIF(Sheet1!$F$3:$F$10,O19,Sheet1!$G$3:$G$10)</f>
        <v>0</v>
      </c>
      <c r="Z19" s="102">
        <f t="shared" si="1"/>
        <v>0</v>
      </c>
      <c r="AA19" s="102">
        <f>+SUMIF(Sheet1!$F$3:$F$10,L19,Sheet1!$H$3:$H$10)+SUMIF(Sheet1!$F$3:$F$10,O19,Sheet1!$H$3:$H$10)</f>
        <v>0</v>
      </c>
      <c r="AB19" s="21"/>
      <c r="AC19" s="21"/>
    </row>
    <row r="20" spans="1:29" ht="21.75" customHeight="1">
      <c r="A20" s="48">
        <f t="shared" si="0"/>
        <v>0</v>
      </c>
      <c r="B20" s="21"/>
      <c r="C20" s="100">
        <v>7</v>
      </c>
      <c r="D20" s="198"/>
      <c r="E20" s="198"/>
      <c r="F20" s="199"/>
      <c r="G20" s="203"/>
      <c r="H20" s="203"/>
      <c r="I20" s="101" t="str">
        <f>IF(H20=0,"",DATEDIF(H20,Sheet1!$C$13,"Y"))</f>
        <v/>
      </c>
      <c r="J20" s="199"/>
      <c r="K20" s="199"/>
      <c r="L20" s="199"/>
      <c r="M20" s="203"/>
      <c r="N20" s="199"/>
      <c r="O20" s="199"/>
      <c r="P20" s="203"/>
      <c r="Q20" s="199"/>
      <c r="R20" s="205"/>
      <c r="S20" s="205"/>
      <c r="T20" s="205"/>
      <c r="U20" s="205"/>
      <c r="V20" s="102">
        <f>IF(OR(AND(J20="", K20=""), AND(J20=Sheet1!$C$9,K20=Sheet1!$E$2), AND(J20="",K20=Sheet1!$E$2), AND(K20="",J20=Sheet1!$C$9)), 0, Sheet1!L$2)</f>
        <v>0</v>
      </c>
      <c r="W20" s="102">
        <f>SUM(COUNTIF(R20,Sheet1!$J$3),COUNTIF(R20,Sheet1!$J$4),COUNTIF(R20,Sheet1!$J$5))*Sheet1!L$6+SUM(COUNTIF(S20,Sheet1!$J$3),COUNTIF(S20,Sheet1!$J$4),COUNTIF(S20,Sheet1!$J$5))*Sheet1!L$6+SUM(COUNTIF(T20,Sheet1!$J$3),COUNTIF(T20,Sheet1!$J$4),COUNTIF(T20,Sheet1!$J$5))*Sheet1!L$6</f>
        <v>0</v>
      </c>
      <c r="X20" s="102">
        <f>SUM(COUNTIF(U20,Sheet1!$J$3),COUNTIF(U20,Sheet1!$J$4),COUNTIF(U20,Sheet1!$J$5))*Sheet1!L$7</f>
        <v>0</v>
      </c>
      <c r="Y20" s="102">
        <f>+SUMIF(Sheet1!$F$3:$F$10,L20,Sheet1!$G$3:$G$10)+SUMIF(Sheet1!$F$3:$F$10,O20,Sheet1!$G$3:$G$10)</f>
        <v>0</v>
      </c>
      <c r="Z20" s="102">
        <f t="shared" si="1"/>
        <v>0</v>
      </c>
      <c r="AA20" s="102">
        <f>+SUMIF(Sheet1!$F$3:$F$10,L20,Sheet1!$H$3:$H$10)+SUMIF(Sheet1!$F$3:$F$10,O20,Sheet1!$H$3:$H$10)</f>
        <v>0</v>
      </c>
      <c r="AB20" s="21"/>
      <c r="AC20" s="21"/>
    </row>
    <row r="21" spans="1:29" ht="21.75" customHeight="1">
      <c r="A21" s="48">
        <f t="shared" si="0"/>
        <v>0</v>
      </c>
      <c r="B21" s="21"/>
      <c r="C21" s="100">
        <v>8</v>
      </c>
      <c r="D21" s="198"/>
      <c r="E21" s="198"/>
      <c r="F21" s="199"/>
      <c r="G21" s="203"/>
      <c r="H21" s="203"/>
      <c r="I21" s="101" t="str">
        <f>IF(H21=0,"",DATEDIF(H21,Sheet1!$C$13,"Y"))</f>
        <v/>
      </c>
      <c r="J21" s="199"/>
      <c r="K21" s="199"/>
      <c r="L21" s="199"/>
      <c r="M21" s="203"/>
      <c r="N21" s="199"/>
      <c r="O21" s="199"/>
      <c r="P21" s="203"/>
      <c r="Q21" s="199"/>
      <c r="R21" s="205"/>
      <c r="S21" s="205"/>
      <c r="T21" s="205"/>
      <c r="U21" s="205"/>
      <c r="V21" s="102">
        <f>IF(OR(AND(J21="", K21=""), AND(J21=Sheet1!$C$9,K21=Sheet1!$E$2), AND(J21="",K21=Sheet1!$E$2), AND(K21="",J21=Sheet1!$C$9)), 0, Sheet1!L$2)</f>
        <v>0</v>
      </c>
      <c r="W21" s="102">
        <f>SUM(COUNTIF(R21,Sheet1!$J$3),COUNTIF(R21,Sheet1!$J$4),COUNTIF(R21,Sheet1!$J$5))*Sheet1!L$6+SUM(COUNTIF(S21,Sheet1!$J$3),COUNTIF(S21,Sheet1!$J$4),COUNTIF(S21,Sheet1!$J$5))*Sheet1!L$6+SUM(COUNTIF(T21,Sheet1!$J$3),COUNTIF(T21,Sheet1!$J$4),COUNTIF(T21,Sheet1!$J$5))*Sheet1!L$6</f>
        <v>0</v>
      </c>
      <c r="X21" s="102">
        <f>SUM(COUNTIF(U21,Sheet1!$J$3),COUNTIF(U21,Sheet1!$J$4),COUNTIF(U21,Sheet1!$J$5))*Sheet1!L$7</f>
        <v>0</v>
      </c>
      <c r="Y21" s="102">
        <f>+SUMIF(Sheet1!$F$3:$F$10,L21,Sheet1!$G$3:$G$10)+SUMIF(Sheet1!$F$3:$F$10,O21,Sheet1!$G$3:$G$10)</f>
        <v>0</v>
      </c>
      <c r="Z21" s="102">
        <f t="shared" si="1"/>
        <v>0</v>
      </c>
      <c r="AA21" s="102">
        <f>+SUMIF(Sheet1!$F$3:$F$10,L21,Sheet1!$H$3:$H$10)+SUMIF(Sheet1!$F$3:$F$10,O21,Sheet1!$H$3:$H$10)</f>
        <v>0</v>
      </c>
      <c r="AB21" s="21"/>
      <c r="AC21" s="21"/>
    </row>
    <row r="22" spans="1:29" ht="21.75" customHeight="1">
      <c r="A22" s="48">
        <f t="shared" si="0"/>
        <v>0</v>
      </c>
      <c r="B22" s="21"/>
      <c r="C22" s="100">
        <v>9</v>
      </c>
      <c r="D22" s="198"/>
      <c r="E22" s="198"/>
      <c r="F22" s="199"/>
      <c r="G22" s="203"/>
      <c r="H22" s="203"/>
      <c r="I22" s="101" t="str">
        <f>IF(H22=0,"",DATEDIF(H22,Sheet1!$C$13,"Y"))</f>
        <v/>
      </c>
      <c r="J22" s="199"/>
      <c r="K22" s="199"/>
      <c r="L22" s="199"/>
      <c r="M22" s="203"/>
      <c r="N22" s="199"/>
      <c r="O22" s="199"/>
      <c r="P22" s="203"/>
      <c r="Q22" s="199"/>
      <c r="R22" s="205"/>
      <c r="S22" s="205"/>
      <c r="T22" s="205"/>
      <c r="U22" s="205"/>
      <c r="V22" s="102">
        <f>IF(OR(AND(J22="", K22=""), AND(J22=Sheet1!$C$9,K22=Sheet1!$E$2), AND(J22="",K22=Sheet1!$E$2), AND(K22="",J22=Sheet1!$C$9)), 0, Sheet1!L$2)</f>
        <v>0</v>
      </c>
      <c r="W22" s="102">
        <f>SUM(COUNTIF(R22,Sheet1!$J$3),COUNTIF(R22,Sheet1!$J$4),COUNTIF(R22,Sheet1!$J$5))*Sheet1!L$6+SUM(COUNTIF(S22,Sheet1!$J$3),COUNTIF(S22,Sheet1!$J$4),COUNTIF(S22,Sheet1!$J$5))*Sheet1!L$6+SUM(COUNTIF(T22,Sheet1!$J$3),COUNTIF(T22,Sheet1!$J$4),COUNTIF(T22,Sheet1!$J$5))*Sheet1!L$6</f>
        <v>0</v>
      </c>
      <c r="X22" s="102">
        <f>SUM(COUNTIF(U22,Sheet1!$J$3),COUNTIF(U22,Sheet1!$J$4),COUNTIF(U22,Sheet1!$J$5))*Sheet1!L$7</f>
        <v>0</v>
      </c>
      <c r="Y22" s="102">
        <f>+SUMIF(Sheet1!$F$3:$F$10,L22,Sheet1!$G$3:$G$10)+SUMIF(Sheet1!$F$3:$F$10,O22,Sheet1!$G$3:$G$10)</f>
        <v>0</v>
      </c>
      <c r="Z22" s="102">
        <f t="shared" si="1"/>
        <v>0</v>
      </c>
      <c r="AA22" s="102">
        <f>+SUMIF(Sheet1!$F$3:$F$10,L22,Sheet1!$H$3:$H$10)+SUMIF(Sheet1!$F$3:$F$10,O22,Sheet1!$H$3:$H$10)</f>
        <v>0</v>
      </c>
      <c r="AB22" s="21"/>
      <c r="AC22" s="21"/>
    </row>
    <row r="23" spans="1:29" ht="21.75" customHeight="1">
      <c r="A23" s="48">
        <f t="shared" si="0"/>
        <v>0</v>
      </c>
      <c r="B23" s="21"/>
      <c r="C23" s="100">
        <v>10</v>
      </c>
      <c r="D23" s="198"/>
      <c r="E23" s="198"/>
      <c r="F23" s="199"/>
      <c r="G23" s="203"/>
      <c r="H23" s="203"/>
      <c r="I23" s="101" t="str">
        <f>IF(H23=0,"",DATEDIF(H23,Sheet1!$C$13,"Y"))</f>
        <v/>
      </c>
      <c r="J23" s="199"/>
      <c r="K23" s="199"/>
      <c r="L23" s="199"/>
      <c r="M23" s="203"/>
      <c r="N23" s="199"/>
      <c r="O23" s="199"/>
      <c r="P23" s="203"/>
      <c r="Q23" s="199"/>
      <c r="R23" s="205"/>
      <c r="S23" s="205"/>
      <c r="T23" s="205"/>
      <c r="U23" s="205"/>
      <c r="V23" s="102">
        <f>IF(OR(AND(J23="", K23=""), AND(J23=Sheet1!$C$9,K23=Sheet1!$E$2), AND(J23="",K23=Sheet1!$E$2), AND(K23="",J23=Sheet1!$C$9)), 0, Sheet1!L$2)</f>
        <v>0</v>
      </c>
      <c r="W23" s="102">
        <f>SUM(COUNTIF(R23,Sheet1!$J$3),COUNTIF(R23,Sheet1!$J$4),COUNTIF(R23,Sheet1!$J$5))*Sheet1!L$6+SUM(COUNTIF(S23,Sheet1!$J$3),COUNTIF(S23,Sheet1!$J$4),COUNTIF(S23,Sheet1!$J$5))*Sheet1!L$6+SUM(COUNTIF(T23,Sheet1!$J$3),COUNTIF(T23,Sheet1!$J$4),COUNTIF(T23,Sheet1!$J$5))*Sheet1!L$6</f>
        <v>0</v>
      </c>
      <c r="X23" s="102">
        <f>SUM(COUNTIF(U23,Sheet1!$J$3),COUNTIF(U23,Sheet1!$J$4),COUNTIF(U23,Sheet1!$J$5))*Sheet1!L$7</f>
        <v>0</v>
      </c>
      <c r="Y23" s="102">
        <f>+SUMIF(Sheet1!$F$3:$F$10,L23,Sheet1!$G$3:$G$10)+SUMIF(Sheet1!$F$3:$F$10,O23,Sheet1!$G$3:$G$10)</f>
        <v>0</v>
      </c>
      <c r="Z23" s="102">
        <f t="shared" si="1"/>
        <v>0</v>
      </c>
      <c r="AA23" s="102">
        <f>+SUMIF(Sheet1!$F$3:$F$10,L23,Sheet1!$H$3:$H$10)+SUMIF(Sheet1!$F$3:$F$10,O23,Sheet1!$H$3:$H$10)</f>
        <v>0</v>
      </c>
      <c r="AB23" s="21"/>
      <c r="AC23" s="21"/>
    </row>
    <row r="24" spans="1:29" ht="21.75" customHeight="1">
      <c r="A24" s="48">
        <f t="shared" si="0"/>
        <v>0</v>
      </c>
      <c r="B24" s="21"/>
      <c r="C24" s="100">
        <v>11</v>
      </c>
      <c r="D24" s="198"/>
      <c r="E24" s="198"/>
      <c r="F24" s="199"/>
      <c r="G24" s="203"/>
      <c r="H24" s="203"/>
      <c r="I24" s="101" t="str">
        <f>IF(H24=0,"",DATEDIF(H24,Sheet1!$C$13,"Y"))</f>
        <v/>
      </c>
      <c r="J24" s="199"/>
      <c r="K24" s="199"/>
      <c r="L24" s="199"/>
      <c r="M24" s="203"/>
      <c r="N24" s="199"/>
      <c r="O24" s="199"/>
      <c r="P24" s="203"/>
      <c r="Q24" s="199"/>
      <c r="R24" s="205"/>
      <c r="S24" s="205"/>
      <c r="T24" s="205"/>
      <c r="U24" s="205"/>
      <c r="V24" s="102">
        <f>IF(OR(AND(J24="", K24=""), AND(J24=Sheet1!$C$9,K24=Sheet1!$E$2), AND(J24="",K24=Sheet1!$E$2), AND(K24="",J24=Sheet1!$C$9)), 0, Sheet1!L$2)</f>
        <v>0</v>
      </c>
      <c r="W24" s="102">
        <f>SUM(COUNTIF(R24,Sheet1!$J$3),COUNTIF(R24,Sheet1!$J$4),COUNTIF(R24,Sheet1!$J$5))*Sheet1!L$6+SUM(COUNTIF(S24,Sheet1!$J$3),COUNTIF(S24,Sheet1!$J$4),COUNTIF(S24,Sheet1!$J$5))*Sheet1!L$6+SUM(COUNTIF(T24,Sheet1!$J$3),COUNTIF(T24,Sheet1!$J$4),COUNTIF(T24,Sheet1!$J$5))*Sheet1!L$6</f>
        <v>0</v>
      </c>
      <c r="X24" s="102">
        <f>SUM(COUNTIF(U24,Sheet1!$J$3),COUNTIF(U24,Sheet1!$J$4),COUNTIF(U24,Sheet1!$J$5))*Sheet1!L$7</f>
        <v>0</v>
      </c>
      <c r="Y24" s="102">
        <f>+SUMIF(Sheet1!$F$3:$F$10,L24,Sheet1!$G$3:$G$10)+SUMIF(Sheet1!$F$3:$F$10,O24,Sheet1!$G$3:$G$10)</f>
        <v>0</v>
      </c>
      <c r="Z24" s="102">
        <f t="shared" si="1"/>
        <v>0</v>
      </c>
      <c r="AA24" s="102">
        <f>+SUMIF(Sheet1!$F$3:$F$10,L24,Sheet1!$H$3:$H$10)+SUMIF(Sheet1!$F$3:$F$10,O24,Sheet1!$H$3:$H$10)</f>
        <v>0</v>
      </c>
      <c r="AB24" s="21"/>
      <c r="AC24" s="21"/>
    </row>
    <row r="25" spans="1:29" ht="21.75" customHeight="1">
      <c r="A25" s="48">
        <f t="shared" si="0"/>
        <v>0</v>
      </c>
      <c r="B25" s="21"/>
      <c r="C25" s="100">
        <v>12</v>
      </c>
      <c r="D25" s="198"/>
      <c r="E25" s="198"/>
      <c r="F25" s="199"/>
      <c r="G25" s="203"/>
      <c r="H25" s="203"/>
      <c r="I25" s="101" t="str">
        <f>IF(H25=0,"",DATEDIF(H25,Sheet1!$C$13,"Y"))</f>
        <v/>
      </c>
      <c r="J25" s="199"/>
      <c r="K25" s="199"/>
      <c r="L25" s="199"/>
      <c r="M25" s="203"/>
      <c r="N25" s="199"/>
      <c r="O25" s="199"/>
      <c r="P25" s="203"/>
      <c r="Q25" s="199"/>
      <c r="R25" s="205"/>
      <c r="S25" s="205"/>
      <c r="T25" s="205"/>
      <c r="U25" s="205"/>
      <c r="V25" s="102">
        <f>IF(OR(AND(J25="", K25=""), AND(J25=Sheet1!$C$9,K25=Sheet1!$E$2), AND(J25="",K25=Sheet1!$E$2), AND(K25="",J25=Sheet1!$C$9)), 0, Sheet1!L$2)</f>
        <v>0</v>
      </c>
      <c r="W25" s="102">
        <f>SUM(COUNTIF(R25,Sheet1!$J$3),COUNTIF(R25,Sheet1!$J$4),COUNTIF(R25,Sheet1!$J$5))*Sheet1!L$6+SUM(COUNTIF(S25,Sheet1!$J$3),COUNTIF(S25,Sheet1!$J$4),COUNTIF(S25,Sheet1!$J$5))*Sheet1!L$6+SUM(COUNTIF(T25,Sheet1!$J$3),COUNTIF(T25,Sheet1!$J$4),COUNTIF(T25,Sheet1!$J$5))*Sheet1!L$6</f>
        <v>0</v>
      </c>
      <c r="X25" s="102">
        <f>SUM(COUNTIF(U25,Sheet1!$J$3),COUNTIF(U25,Sheet1!$J$4),COUNTIF(U25,Sheet1!$J$5))*Sheet1!L$7</f>
        <v>0</v>
      </c>
      <c r="Y25" s="102">
        <f>+SUMIF(Sheet1!$F$3:$F$10,L25,Sheet1!$G$3:$G$10)+SUMIF(Sheet1!$F$3:$F$10,O25,Sheet1!$G$3:$G$10)</f>
        <v>0</v>
      </c>
      <c r="Z25" s="102">
        <f t="shared" si="1"/>
        <v>0</v>
      </c>
      <c r="AA25" s="102">
        <f>+SUMIF(Sheet1!$F$3:$F$10,L25,Sheet1!$H$3:$H$10)+SUMIF(Sheet1!$F$3:$F$10,O25,Sheet1!$H$3:$H$10)</f>
        <v>0</v>
      </c>
      <c r="AB25" s="21"/>
      <c r="AC25" s="21"/>
    </row>
    <row r="26" spans="1:29" ht="21.75" customHeight="1">
      <c r="A26" s="48">
        <f t="shared" si="0"/>
        <v>0</v>
      </c>
      <c r="B26" s="21"/>
      <c r="C26" s="100">
        <v>13</v>
      </c>
      <c r="D26" s="198"/>
      <c r="E26" s="198"/>
      <c r="F26" s="199"/>
      <c r="G26" s="203"/>
      <c r="H26" s="203"/>
      <c r="I26" s="101" t="str">
        <f>IF(H26=0,"",DATEDIF(H26,Sheet1!$C$13,"Y"))</f>
        <v/>
      </c>
      <c r="J26" s="199"/>
      <c r="K26" s="199"/>
      <c r="L26" s="199"/>
      <c r="M26" s="203"/>
      <c r="N26" s="199"/>
      <c r="O26" s="199"/>
      <c r="P26" s="203"/>
      <c r="Q26" s="199"/>
      <c r="R26" s="205"/>
      <c r="S26" s="205"/>
      <c r="T26" s="205"/>
      <c r="U26" s="205"/>
      <c r="V26" s="102">
        <f>IF(OR(AND(J26="", K26=""), AND(J26=Sheet1!$C$9,K26=Sheet1!$E$2), AND(J26="",K26=Sheet1!$E$2), AND(K26="",J26=Sheet1!$C$9)), 0, Sheet1!L$2)</f>
        <v>0</v>
      </c>
      <c r="W26" s="102">
        <f>SUM(COUNTIF(R26,Sheet1!$J$3),COUNTIF(R26,Sheet1!$J$4),COUNTIF(R26,Sheet1!$J$5))*Sheet1!L$6+SUM(COUNTIF(S26,Sheet1!$J$3),COUNTIF(S26,Sheet1!$J$4),COUNTIF(S26,Sheet1!$J$5))*Sheet1!L$6+SUM(COUNTIF(T26,Sheet1!$J$3),COUNTIF(T26,Sheet1!$J$4),COUNTIF(T26,Sheet1!$J$5))*Sheet1!L$6</f>
        <v>0</v>
      </c>
      <c r="X26" s="102">
        <f>SUM(COUNTIF(U26,Sheet1!$J$3),COUNTIF(U26,Sheet1!$J$4),COUNTIF(U26,Sheet1!$J$5))*Sheet1!L$7</f>
        <v>0</v>
      </c>
      <c r="Y26" s="102">
        <f>+SUMIF(Sheet1!$F$3:$F$10,L26,Sheet1!$G$3:$G$10)+SUMIF(Sheet1!$F$3:$F$10,O26,Sheet1!$G$3:$G$10)</f>
        <v>0</v>
      </c>
      <c r="Z26" s="102">
        <f t="shared" si="1"/>
        <v>0</v>
      </c>
      <c r="AA26" s="102">
        <f>+SUMIF(Sheet1!$F$3:$F$10,L26,Sheet1!$H$3:$H$10)+SUMIF(Sheet1!$F$3:$F$10,O26,Sheet1!$H$3:$H$10)</f>
        <v>0</v>
      </c>
      <c r="AB26" s="21"/>
      <c r="AC26" s="21"/>
    </row>
    <row r="27" spans="1:29" ht="21.75" customHeight="1">
      <c r="A27" s="48">
        <f t="shared" si="0"/>
        <v>0</v>
      </c>
      <c r="B27" s="21"/>
      <c r="C27" s="100">
        <v>14</v>
      </c>
      <c r="D27" s="198"/>
      <c r="E27" s="198"/>
      <c r="F27" s="199"/>
      <c r="G27" s="203"/>
      <c r="H27" s="203"/>
      <c r="I27" s="101" t="str">
        <f>IF(H27=0,"",DATEDIF(H27,Sheet1!$C$13,"Y"))</f>
        <v/>
      </c>
      <c r="J27" s="199"/>
      <c r="K27" s="199"/>
      <c r="L27" s="199"/>
      <c r="M27" s="203"/>
      <c r="N27" s="199"/>
      <c r="O27" s="199"/>
      <c r="P27" s="203"/>
      <c r="Q27" s="199"/>
      <c r="R27" s="205"/>
      <c r="S27" s="205"/>
      <c r="T27" s="205"/>
      <c r="U27" s="205"/>
      <c r="V27" s="102">
        <f>IF(OR(AND(J27="", K27=""), AND(J27=Sheet1!$C$9,K27=Sheet1!$E$2), AND(J27="",K27=Sheet1!$E$2), AND(K27="",J27=Sheet1!$C$9)), 0, Sheet1!L$2)</f>
        <v>0</v>
      </c>
      <c r="W27" s="102">
        <f>SUM(COUNTIF(R27,Sheet1!$J$3),COUNTIF(R27,Sheet1!$J$4),COUNTIF(R27,Sheet1!$J$5))*Sheet1!L$6+SUM(COUNTIF(S27,Sheet1!$J$3),COUNTIF(S27,Sheet1!$J$4),COUNTIF(S27,Sheet1!$J$5))*Sheet1!L$6+SUM(COUNTIF(T27,Sheet1!$J$3),COUNTIF(T27,Sheet1!$J$4),COUNTIF(T27,Sheet1!$J$5))*Sheet1!L$6</f>
        <v>0</v>
      </c>
      <c r="X27" s="102">
        <f>SUM(COUNTIF(U27,Sheet1!$J$3),COUNTIF(U27,Sheet1!$J$4),COUNTIF(U27,Sheet1!$J$5))*Sheet1!L$7</f>
        <v>0</v>
      </c>
      <c r="Y27" s="102">
        <f>+SUMIF(Sheet1!$F$3:$F$10,L27,Sheet1!$G$3:$G$10)+SUMIF(Sheet1!$F$3:$F$10,O27,Sheet1!$G$3:$G$10)</f>
        <v>0</v>
      </c>
      <c r="Z27" s="102">
        <f t="shared" si="1"/>
        <v>0</v>
      </c>
      <c r="AA27" s="102">
        <f>+SUMIF(Sheet1!$F$3:$F$10,L27,Sheet1!$H$3:$H$10)+SUMIF(Sheet1!$F$3:$F$10,O27,Sheet1!$H$3:$H$10)</f>
        <v>0</v>
      </c>
      <c r="AB27" s="21"/>
      <c r="AC27" s="21"/>
    </row>
    <row r="28" spans="1:29" ht="21.75" customHeight="1">
      <c r="A28" s="48">
        <f t="shared" si="0"/>
        <v>0</v>
      </c>
      <c r="B28" s="21"/>
      <c r="C28" s="100">
        <v>15</v>
      </c>
      <c r="D28" s="198"/>
      <c r="E28" s="198"/>
      <c r="F28" s="199"/>
      <c r="G28" s="203"/>
      <c r="H28" s="203"/>
      <c r="I28" s="101" t="str">
        <f>IF(H28=0,"",DATEDIF(H28,Sheet1!$C$13,"Y"))</f>
        <v/>
      </c>
      <c r="J28" s="199"/>
      <c r="K28" s="199"/>
      <c r="L28" s="199"/>
      <c r="M28" s="203"/>
      <c r="N28" s="199"/>
      <c r="O28" s="199"/>
      <c r="P28" s="203"/>
      <c r="Q28" s="199"/>
      <c r="R28" s="205"/>
      <c r="S28" s="205"/>
      <c r="T28" s="205"/>
      <c r="U28" s="205"/>
      <c r="V28" s="102">
        <f>IF(OR(AND(J28="", K28=""), AND(J28=Sheet1!$C$9,K28=Sheet1!$E$2), AND(J28="",K28=Sheet1!$E$2), AND(K28="",J28=Sheet1!$C$9)), 0, Sheet1!L$2)</f>
        <v>0</v>
      </c>
      <c r="W28" s="102">
        <f>SUM(COUNTIF(R28,Sheet1!$J$3),COUNTIF(R28,Sheet1!$J$4),COUNTIF(R28,Sheet1!$J$5))*Sheet1!L$6+SUM(COUNTIF(S28,Sheet1!$J$3),COUNTIF(S28,Sheet1!$J$4),COUNTIF(S28,Sheet1!$J$5))*Sheet1!L$6+SUM(COUNTIF(T28,Sheet1!$J$3),COUNTIF(T28,Sheet1!$J$4),COUNTIF(T28,Sheet1!$J$5))*Sheet1!L$6</f>
        <v>0</v>
      </c>
      <c r="X28" s="102">
        <f>SUM(COUNTIF(U28,Sheet1!$J$3),COUNTIF(U28,Sheet1!$J$4),COUNTIF(U28,Sheet1!$J$5))*Sheet1!L$7</f>
        <v>0</v>
      </c>
      <c r="Y28" s="102">
        <f>+SUMIF(Sheet1!$F$3:$F$10,L28,Sheet1!$G$3:$G$10)+SUMIF(Sheet1!$F$3:$F$10,O28,Sheet1!$G$3:$G$10)</f>
        <v>0</v>
      </c>
      <c r="Z28" s="102">
        <f t="shared" si="1"/>
        <v>0</v>
      </c>
      <c r="AA28" s="102">
        <f>+SUMIF(Sheet1!$F$3:$F$10,L28,Sheet1!$H$3:$H$10)+SUMIF(Sheet1!$F$3:$F$10,O28,Sheet1!$H$3:$H$10)</f>
        <v>0</v>
      </c>
      <c r="AB28" s="21"/>
      <c r="AC28" s="21"/>
    </row>
    <row r="29" spans="1:29" ht="21.75" customHeight="1">
      <c r="A29" s="48">
        <f t="shared" si="0"/>
        <v>0</v>
      </c>
      <c r="B29" s="21"/>
      <c r="C29" s="100">
        <v>16</v>
      </c>
      <c r="D29" s="198"/>
      <c r="E29" s="198"/>
      <c r="F29" s="199"/>
      <c r="G29" s="203"/>
      <c r="H29" s="203"/>
      <c r="I29" s="101" t="str">
        <f>IF(H29=0,"",DATEDIF(H29,Sheet1!$C$13,"Y"))</f>
        <v/>
      </c>
      <c r="J29" s="199"/>
      <c r="K29" s="199"/>
      <c r="L29" s="199"/>
      <c r="M29" s="203"/>
      <c r="N29" s="199"/>
      <c r="O29" s="199"/>
      <c r="P29" s="203"/>
      <c r="Q29" s="199"/>
      <c r="R29" s="205"/>
      <c r="S29" s="205"/>
      <c r="T29" s="205"/>
      <c r="U29" s="205"/>
      <c r="V29" s="102">
        <f>IF(OR(AND(J29="", K29=""), AND(J29=Sheet1!$C$9,K29=Sheet1!$E$2), AND(J29="",K29=Sheet1!$E$2), AND(K29="",J29=Sheet1!$C$9)), 0, Sheet1!L$2)</f>
        <v>0</v>
      </c>
      <c r="W29" s="102">
        <f>SUM(COUNTIF(R29,Sheet1!$J$3),COUNTIF(R29,Sheet1!$J$4),COUNTIF(R29,Sheet1!$J$5))*Sheet1!L$6+SUM(COUNTIF(S29,Sheet1!$J$3),COUNTIF(S29,Sheet1!$J$4),COUNTIF(S29,Sheet1!$J$5))*Sheet1!L$6+SUM(COUNTIF(T29,Sheet1!$J$3),COUNTIF(T29,Sheet1!$J$4),COUNTIF(T29,Sheet1!$J$5))*Sheet1!L$6</f>
        <v>0</v>
      </c>
      <c r="X29" s="102">
        <f>SUM(COUNTIF(U29,Sheet1!$J$3),COUNTIF(U29,Sheet1!$J$4),COUNTIF(U29,Sheet1!$J$5))*Sheet1!L$7</f>
        <v>0</v>
      </c>
      <c r="Y29" s="102">
        <f>+SUMIF(Sheet1!$F$3:$F$10,L29,Sheet1!$G$3:$G$10)+SUMIF(Sheet1!$F$3:$F$10,O29,Sheet1!$G$3:$G$10)</f>
        <v>0</v>
      </c>
      <c r="Z29" s="102">
        <f t="shared" si="1"/>
        <v>0</v>
      </c>
      <c r="AA29" s="102">
        <f>+SUMIF(Sheet1!$F$3:$F$10,L29,Sheet1!$H$3:$H$10)+SUMIF(Sheet1!$F$3:$F$10,O29,Sheet1!$H$3:$H$10)</f>
        <v>0</v>
      </c>
      <c r="AB29" s="21"/>
      <c r="AC29" s="21"/>
    </row>
    <row r="30" spans="1:29" ht="21.75" customHeight="1">
      <c r="A30" s="48">
        <f t="shared" si="0"/>
        <v>0</v>
      </c>
      <c r="B30" s="21"/>
      <c r="C30" s="100">
        <v>17</v>
      </c>
      <c r="D30" s="198"/>
      <c r="E30" s="198"/>
      <c r="F30" s="199"/>
      <c r="G30" s="203"/>
      <c r="H30" s="203"/>
      <c r="I30" s="101" t="str">
        <f>IF(H30=0,"",DATEDIF(H30,Sheet1!$C$13,"Y"))</f>
        <v/>
      </c>
      <c r="J30" s="199"/>
      <c r="K30" s="199"/>
      <c r="L30" s="199"/>
      <c r="M30" s="203"/>
      <c r="N30" s="199"/>
      <c r="O30" s="199"/>
      <c r="P30" s="203"/>
      <c r="Q30" s="199"/>
      <c r="R30" s="205"/>
      <c r="S30" s="205"/>
      <c r="T30" s="205"/>
      <c r="U30" s="205"/>
      <c r="V30" s="102">
        <f>IF(OR(AND(J30="", K30=""), AND(J30=Sheet1!$C$9,K30=Sheet1!$E$2), AND(J30="",K30=Sheet1!$E$2), AND(K30="",J30=Sheet1!$C$9)), 0, Sheet1!L$2)</f>
        <v>0</v>
      </c>
      <c r="W30" s="102">
        <f>SUM(COUNTIF(R30,Sheet1!$J$3),COUNTIF(R30,Sheet1!$J$4),COUNTIF(R30,Sheet1!$J$5))*Sheet1!L$6+SUM(COUNTIF(S30,Sheet1!$J$3),COUNTIF(S30,Sheet1!$J$4),COUNTIF(S30,Sheet1!$J$5))*Sheet1!L$6+SUM(COUNTIF(T30,Sheet1!$J$3),COUNTIF(T30,Sheet1!$J$4),COUNTIF(T30,Sheet1!$J$5))*Sheet1!L$6</f>
        <v>0</v>
      </c>
      <c r="X30" s="102">
        <f>SUM(COUNTIF(U30,Sheet1!$J$3),COUNTIF(U30,Sheet1!$J$4),COUNTIF(U30,Sheet1!$J$5))*Sheet1!L$7</f>
        <v>0</v>
      </c>
      <c r="Y30" s="102">
        <f>+SUMIF(Sheet1!$F$3:$F$10,L30,Sheet1!$G$3:$G$10)+SUMIF(Sheet1!$F$3:$F$10,O30,Sheet1!$G$3:$G$10)</f>
        <v>0</v>
      </c>
      <c r="Z30" s="102">
        <f t="shared" si="1"/>
        <v>0</v>
      </c>
      <c r="AA30" s="102">
        <f>+SUMIF(Sheet1!$F$3:$F$10,L30,Sheet1!$H$3:$H$10)+SUMIF(Sheet1!$F$3:$F$10,O30,Sheet1!$H$3:$H$10)</f>
        <v>0</v>
      </c>
      <c r="AB30" s="21"/>
      <c r="AC30" s="21"/>
    </row>
    <row r="31" spans="1:29" ht="21.75" customHeight="1">
      <c r="A31" s="48">
        <f t="shared" si="0"/>
        <v>0</v>
      </c>
      <c r="B31" s="21"/>
      <c r="C31" s="100">
        <v>18</v>
      </c>
      <c r="D31" s="198"/>
      <c r="E31" s="198"/>
      <c r="F31" s="199"/>
      <c r="G31" s="203"/>
      <c r="H31" s="203"/>
      <c r="I31" s="101" t="str">
        <f>IF(H31=0,"",DATEDIF(H31,Sheet1!$C$13,"Y"))</f>
        <v/>
      </c>
      <c r="J31" s="199"/>
      <c r="K31" s="199"/>
      <c r="L31" s="199"/>
      <c r="M31" s="203"/>
      <c r="N31" s="199"/>
      <c r="O31" s="199"/>
      <c r="P31" s="203"/>
      <c r="Q31" s="199"/>
      <c r="R31" s="205"/>
      <c r="S31" s="205"/>
      <c r="T31" s="205"/>
      <c r="U31" s="205"/>
      <c r="V31" s="102">
        <f>IF(OR(AND(J31="", K31=""), AND(J31=Sheet1!$C$9,K31=Sheet1!$E$2), AND(J31="",K31=Sheet1!$E$2), AND(K31="",J31=Sheet1!$C$9)), 0, Sheet1!L$2)</f>
        <v>0</v>
      </c>
      <c r="W31" s="102">
        <f>SUM(COUNTIF(R31,Sheet1!$J$3),COUNTIF(R31,Sheet1!$J$4),COUNTIF(R31,Sheet1!$J$5))*Sheet1!L$6+SUM(COUNTIF(S31,Sheet1!$J$3),COUNTIF(S31,Sheet1!$J$4),COUNTIF(S31,Sheet1!$J$5))*Sheet1!L$6+SUM(COUNTIF(T31,Sheet1!$J$3),COUNTIF(T31,Sheet1!$J$4),COUNTIF(T31,Sheet1!$J$5))*Sheet1!L$6</f>
        <v>0</v>
      </c>
      <c r="X31" s="102">
        <f>SUM(COUNTIF(U31,Sheet1!$J$3),COUNTIF(U31,Sheet1!$J$4),COUNTIF(U31,Sheet1!$J$5))*Sheet1!L$7</f>
        <v>0</v>
      </c>
      <c r="Y31" s="102">
        <f>+SUMIF(Sheet1!$F$3:$F$10,L31,Sheet1!$G$3:$G$10)+SUMIF(Sheet1!$F$3:$F$10,O31,Sheet1!$G$3:$G$10)</f>
        <v>0</v>
      </c>
      <c r="Z31" s="102">
        <f t="shared" si="1"/>
        <v>0</v>
      </c>
      <c r="AA31" s="102">
        <f>+SUMIF(Sheet1!$F$3:$F$10,L31,Sheet1!$H$3:$H$10)+SUMIF(Sheet1!$F$3:$F$10,O31,Sheet1!$H$3:$H$10)</f>
        <v>0</v>
      </c>
      <c r="AB31" s="21"/>
      <c r="AC31" s="21"/>
    </row>
    <row r="32" spans="1:29" ht="21.75" customHeight="1">
      <c r="A32" s="48">
        <f t="shared" si="0"/>
        <v>0</v>
      </c>
      <c r="B32" s="21"/>
      <c r="C32" s="100">
        <v>19</v>
      </c>
      <c r="D32" s="198"/>
      <c r="E32" s="198"/>
      <c r="F32" s="199"/>
      <c r="G32" s="203"/>
      <c r="H32" s="202"/>
      <c r="I32" s="101" t="str">
        <f>IF(H32=0,"",DATEDIF(H32,Sheet1!$C$13,"Y"))</f>
        <v/>
      </c>
      <c r="J32" s="199"/>
      <c r="K32" s="199"/>
      <c r="L32" s="199"/>
      <c r="M32" s="203"/>
      <c r="N32" s="199"/>
      <c r="O32" s="199"/>
      <c r="P32" s="203"/>
      <c r="Q32" s="199"/>
      <c r="R32" s="205"/>
      <c r="S32" s="205"/>
      <c r="T32" s="205"/>
      <c r="U32" s="205"/>
      <c r="V32" s="102">
        <f>IF(OR(AND(J32="", K32=""), AND(J32=Sheet1!$C$9,K32=Sheet1!$E$2), AND(J32="",K32=Sheet1!$E$2), AND(K32="",J32=Sheet1!$C$9)), 0, Sheet1!L$2)</f>
        <v>0</v>
      </c>
      <c r="W32" s="102">
        <f>SUM(COUNTIF(R32,Sheet1!$J$3),COUNTIF(R32,Sheet1!$J$4),COUNTIF(R32,Sheet1!$J$5))*Sheet1!L$6+SUM(COUNTIF(S32,Sheet1!$J$3),COUNTIF(S32,Sheet1!$J$4),COUNTIF(S32,Sheet1!$J$5))*Sheet1!L$6+SUM(COUNTIF(T32,Sheet1!$J$3),COUNTIF(T32,Sheet1!$J$4),COUNTIF(T32,Sheet1!$J$5))*Sheet1!L$6</f>
        <v>0</v>
      </c>
      <c r="X32" s="102">
        <f>SUM(COUNTIF(U32,Sheet1!$J$3),COUNTIF(U32,Sheet1!$J$4),COUNTIF(U32,Sheet1!$J$5))*Sheet1!L$7</f>
        <v>0</v>
      </c>
      <c r="Y32" s="102">
        <f>+SUMIF(Sheet1!$F$3:$F$10,L32,Sheet1!$G$3:$G$10)+SUMIF(Sheet1!$F$3:$F$10,O32,Sheet1!$G$3:$G$10)</f>
        <v>0</v>
      </c>
      <c r="Z32" s="102">
        <f t="shared" si="1"/>
        <v>0</v>
      </c>
      <c r="AA32" s="102">
        <f>+SUMIF(Sheet1!$F$3:$F$10,L32,Sheet1!$H$3:$H$10)+SUMIF(Sheet1!$F$3:$F$10,O32,Sheet1!$H$3:$H$10)</f>
        <v>0</v>
      </c>
      <c r="AB32" s="21"/>
      <c r="AC32" s="21"/>
    </row>
    <row r="33" spans="1:29" ht="21.75" customHeight="1">
      <c r="A33" s="48">
        <f t="shared" si="0"/>
        <v>0</v>
      </c>
      <c r="B33" s="21"/>
      <c r="C33" s="100">
        <v>20</v>
      </c>
      <c r="D33" s="198"/>
      <c r="E33" s="198"/>
      <c r="F33" s="199"/>
      <c r="G33" s="203"/>
      <c r="H33" s="203"/>
      <c r="I33" s="101" t="str">
        <f>IF(H33=0,"",DATEDIF(H33,Sheet1!$C$13,"Y"))</f>
        <v/>
      </c>
      <c r="J33" s="199"/>
      <c r="K33" s="199"/>
      <c r="L33" s="199"/>
      <c r="M33" s="203"/>
      <c r="N33" s="199"/>
      <c r="O33" s="199"/>
      <c r="P33" s="203"/>
      <c r="Q33" s="199"/>
      <c r="R33" s="205"/>
      <c r="S33" s="205"/>
      <c r="T33" s="205"/>
      <c r="U33" s="205"/>
      <c r="V33" s="102">
        <f>IF(OR(AND(J33="", K33=""), AND(J33=Sheet1!$C$9,K33=Sheet1!$E$2), AND(J33="",K33=Sheet1!$E$2), AND(K33="",J33=Sheet1!$C$9)), 0, Sheet1!L$2)</f>
        <v>0</v>
      </c>
      <c r="W33" s="102">
        <f>SUM(COUNTIF(R33,Sheet1!$J$3),COUNTIF(R33,Sheet1!$J$4),COUNTIF(R33,Sheet1!$J$5))*Sheet1!L$6+SUM(COUNTIF(S33,Sheet1!$J$3),COUNTIF(S33,Sheet1!$J$4),COUNTIF(S33,Sheet1!$J$5))*Sheet1!L$6+SUM(COUNTIF(T33,Sheet1!$J$3),COUNTIF(T33,Sheet1!$J$4),COUNTIF(T33,Sheet1!$J$5))*Sheet1!L$6</f>
        <v>0</v>
      </c>
      <c r="X33" s="102">
        <f>SUM(COUNTIF(U33,Sheet1!$J$3),COUNTIF(U33,Sheet1!$J$4),COUNTIF(U33,Sheet1!$J$5))*Sheet1!L$7</f>
        <v>0</v>
      </c>
      <c r="Y33" s="102">
        <f>+SUMIF(Sheet1!$F$3:$F$10,L33,Sheet1!$G$3:$G$10)+SUMIF(Sheet1!$F$3:$F$10,O33,Sheet1!$G$3:$G$10)</f>
        <v>0</v>
      </c>
      <c r="Z33" s="102">
        <f t="shared" si="1"/>
        <v>0</v>
      </c>
      <c r="AA33" s="102">
        <f>+SUMIF(Sheet1!$F$3:$F$10,L33,Sheet1!$H$3:$H$10)+SUMIF(Sheet1!$F$3:$F$10,O33,Sheet1!$H$3:$H$10)</f>
        <v>0</v>
      </c>
      <c r="AB33" s="21"/>
      <c r="AC33" s="21"/>
    </row>
    <row r="34" spans="1:29" ht="21.75" customHeight="1">
      <c r="A34" s="48">
        <f t="shared" si="0"/>
        <v>0</v>
      </c>
      <c r="B34" s="21"/>
      <c r="C34" s="100">
        <v>21</v>
      </c>
      <c r="D34" s="198"/>
      <c r="E34" s="198"/>
      <c r="F34" s="199"/>
      <c r="G34" s="203"/>
      <c r="H34" s="203"/>
      <c r="I34" s="101" t="str">
        <f>IF(H34=0,"",DATEDIF(H34,Sheet1!$C$13,"Y"))</f>
        <v/>
      </c>
      <c r="J34" s="199"/>
      <c r="K34" s="199"/>
      <c r="L34" s="199"/>
      <c r="M34" s="203"/>
      <c r="N34" s="199"/>
      <c r="O34" s="199"/>
      <c r="P34" s="203"/>
      <c r="Q34" s="199"/>
      <c r="R34" s="205"/>
      <c r="S34" s="205"/>
      <c r="T34" s="205"/>
      <c r="U34" s="205"/>
      <c r="V34" s="102">
        <f>IF(OR(AND(J34="", K34=""), AND(J34=Sheet1!$C$9,K34=Sheet1!$E$2), AND(J34="",K34=Sheet1!$E$2), AND(K34="",J34=Sheet1!$C$9)), 0, Sheet1!L$2)</f>
        <v>0</v>
      </c>
      <c r="W34" s="102">
        <f>SUM(COUNTIF(R34,Sheet1!$J$3),COUNTIF(R34,Sheet1!$J$4),COUNTIF(R34,Sheet1!$J$5))*Sheet1!L$6+SUM(COUNTIF(S34,Sheet1!$J$3),COUNTIF(S34,Sheet1!$J$4),COUNTIF(S34,Sheet1!$J$5))*Sheet1!L$6+SUM(COUNTIF(T34,Sheet1!$J$3),COUNTIF(T34,Sheet1!$J$4),COUNTIF(T34,Sheet1!$J$5))*Sheet1!L$6</f>
        <v>0</v>
      </c>
      <c r="X34" s="102">
        <f>SUM(COUNTIF(U34,Sheet1!$J$3),COUNTIF(U34,Sheet1!$J$4),COUNTIF(U34,Sheet1!$J$5))*Sheet1!L$7</f>
        <v>0</v>
      </c>
      <c r="Y34" s="102">
        <f>+SUMIF(Sheet1!$F$3:$F$10,L34,Sheet1!$G$3:$G$10)+SUMIF(Sheet1!$F$3:$F$10,O34,Sheet1!$G$3:$G$10)</f>
        <v>0</v>
      </c>
      <c r="Z34" s="102">
        <f t="shared" si="1"/>
        <v>0</v>
      </c>
      <c r="AA34" s="102">
        <f>+SUMIF(Sheet1!$F$3:$F$10,L34,Sheet1!$H$3:$H$10)+SUMIF(Sheet1!$F$3:$F$10,O34,Sheet1!$H$3:$H$10)</f>
        <v>0</v>
      </c>
      <c r="AB34" s="21"/>
      <c r="AC34" s="21"/>
    </row>
    <row r="35" spans="1:29" ht="21.75" customHeight="1">
      <c r="A35" s="48">
        <f t="shared" si="0"/>
        <v>0</v>
      </c>
      <c r="B35" s="21"/>
      <c r="C35" s="100">
        <v>22</v>
      </c>
      <c r="D35" s="198"/>
      <c r="E35" s="198"/>
      <c r="F35" s="199"/>
      <c r="G35" s="203"/>
      <c r="H35" s="203"/>
      <c r="I35" s="101" t="str">
        <f>IF(H35=0,"",DATEDIF(H35,Sheet1!$C$13,"Y"))</f>
        <v/>
      </c>
      <c r="J35" s="199"/>
      <c r="K35" s="199"/>
      <c r="L35" s="199"/>
      <c r="M35" s="203"/>
      <c r="N35" s="199"/>
      <c r="O35" s="199"/>
      <c r="P35" s="203"/>
      <c r="Q35" s="199"/>
      <c r="R35" s="205"/>
      <c r="S35" s="205"/>
      <c r="T35" s="205"/>
      <c r="U35" s="205"/>
      <c r="V35" s="102">
        <f>IF(OR(AND(J35="", K35=""), AND(J35=Sheet1!$C$9,K35=Sheet1!$E$2), AND(J35="",K35=Sheet1!$E$2), AND(K35="",J35=Sheet1!$C$9)), 0, Sheet1!L$2)</f>
        <v>0</v>
      </c>
      <c r="W35" s="102">
        <f>SUM(COUNTIF(R35,Sheet1!$J$3),COUNTIF(R35,Sheet1!$J$4),COUNTIF(R35,Sheet1!$J$5))*Sheet1!L$6+SUM(COUNTIF(S35,Sheet1!$J$3),COUNTIF(S35,Sheet1!$J$4),COUNTIF(S35,Sheet1!$J$5))*Sheet1!L$6+SUM(COUNTIF(T35,Sheet1!$J$3),COUNTIF(T35,Sheet1!$J$4),COUNTIF(T35,Sheet1!$J$5))*Sheet1!L$6</f>
        <v>0</v>
      </c>
      <c r="X35" s="102">
        <f>SUM(COUNTIF(U35,Sheet1!$J$3),COUNTIF(U35,Sheet1!$J$4),COUNTIF(U35,Sheet1!$J$5))*Sheet1!L$7</f>
        <v>0</v>
      </c>
      <c r="Y35" s="102">
        <f>+SUMIF(Sheet1!$F$3:$F$10,L35,Sheet1!$G$3:$G$10)+SUMIF(Sheet1!$F$3:$F$10,O35,Sheet1!$G$3:$G$10)</f>
        <v>0</v>
      </c>
      <c r="Z35" s="102">
        <f t="shared" si="1"/>
        <v>0</v>
      </c>
      <c r="AA35" s="102">
        <f>+SUMIF(Sheet1!$F$3:$F$10,L35,Sheet1!$H$3:$H$10)+SUMIF(Sheet1!$F$3:$F$10,O35,Sheet1!$H$3:$H$10)</f>
        <v>0</v>
      </c>
      <c r="AB35" s="21"/>
      <c r="AC35" s="21"/>
    </row>
    <row r="36" spans="1:29" ht="21.75" customHeight="1">
      <c r="A36" s="48">
        <f t="shared" si="0"/>
        <v>0</v>
      </c>
      <c r="B36" s="21"/>
      <c r="C36" s="100">
        <v>23</v>
      </c>
      <c r="D36" s="198"/>
      <c r="E36" s="198"/>
      <c r="F36" s="199"/>
      <c r="G36" s="203"/>
      <c r="H36" s="203"/>
      <c r="I36" s="101" t="str">
        <f>IF(H36=0,"",DATEDIF(H36,Sheet1!$C$13,"Y"))</f>
        <v/>
      </c>
      <c r="J36" s="199"/>
      <c r="K36" s="199"/>
      <c r="L36" s="199"/>
      <c r="M36" s="203"/>
      <c r="N36" s="199"/>
      <c r="O36" s="199"/>
      <c r="P36" s="203"/>
      <c r="Q36" s="199"/>
      <c r="R36" s="205"/>
      <c r="S36" s="205"/>
      <c r="T36" s="205"/>
      <c r="U36" s="205"/>
      <c r="V36" s="102">
        <f>IF(OR(AND(J36="", K36=""), AND(J36=Sheet1!$C$9,K36=Sheet1!$E$2), AND(J36="",K36=Sheet1!$E$2), AND(K36="",J36=Sheet1!$C$9)), 0, Sheet1!L$2)</f>
        <v>0</v>
      </c>
      <c r="W36" s="102">
        <f>SUM(COUNTIF(R36,Sheet1!$J$3),COUNTIF(R36,Sheet1!$J$4),COUNTIF(R36,Sheet1!$J$5))*Sheet1!L$6+SUM(COUNTIF(S36,Sheet1!$J$3),COUNTIF(S36,Sheet1!$J$4),COUNTIF(S36,Sheet1!$J$5))*Sheet1!L$6+SUM(COUNTIF(T36,Sheet1!$J$3),COUNTIF(T36,Sheet1!$J$4),COUNTIF(T36,Sheet1!$J$5))*Sheet1!L$6</f>
        <v>0</v>
      </c>
      <c r="X36" s="102">
        <f>SUM(COUNTIF(U36,Sheet1!$J$3),COUNTIF(U36,Sheet1!$J$4),COUNTIF(U36,Sheet1!$J$5))*Sheet1!L$7</f>
        <v>0</v>
      </c>
      <c r="Y36" s="102">
        <f>+SUMIF(Sheet1!$F$3:$F$10,L36,Sheet1!$G$3:$G$10)+SUMIF(Sheet1!$F$3:$F$10,O36,Sheet1!$G$3:$G$10)</f>
        <v>0</v>
      </c>
      <c r="Z36" s="102">
        <f t="shared" si="1"/>
        <v>0</v>
      </c>
      <c r="AA36" s="102">
        <f>+SUMIF(Sheet1!$F$3:$F$10,L36,Sheet1!$H$3:$H$10)+SUMIF(Sheet1!$F$3:$F$10,O36,Sheet1!$H$3:$H$10)</f>
        <v>0</v>
      </c>
      <c r="AB36" s="21"/>
      <c r="AC36" s="21"/>
    </row>
    <row r="37" spans="1:29" ht="21.75" customHeight="1">
      <c r="A37" s="48">
        <f t="shared" si="0"/>
        <v>0</v>
      </c>
      <c r="B37" s="21"/>
      <c r="C37" s="100">
        <v>24</v>
      </c>
      <c r="D37" s="198"/>
      <c r="E37" s="198"/>
      <c r="F37" s="199"/>
      <c r="G37" s="203"/>
      <c r="H37" s="203"/>
      <c r="I37" s="101" t="str">
        <f>IF(H37=0,"",DATEDIF(H37,Sheet1!$C$13,"Y"))</f>
        <v/>
      </c>
      <c r="J37" s="199"/>
      <c r="K37" s="199"/>
      <c r="L37" s="199"/>
      <c r="M37" s="203"/>
      <c r="N37" s="199"/>
      <c r="O37" s="199"/>
      <c r="P37" s="203"/>
      <c r="Q37" s="199"/>
      <c r="R37" s="205"/>
      <c r="S37" s="205"/>
      <c r="T37" s="205"/>
      <c r="U37" s="205"/>
      <c r="V37" s="102">
        <f>IF(OR(AND(J37="", K37=""), AND(J37=Sheet1!$C$9,K37=Sheet1!$E$2), AND(J37="",K37=Sheet1!$E$2), AND(K37="",J37=Sheet1!$C$9)), 0, Sheet1!L$2)</f>
        <v>0</v>
      </c>
      <c r="W37" s="102">
        <f>SUM(COUNTIF(R37,Sheet1!$J$3),COUNTIF(R37,Sheet1!$J$4),COUNTIF(R37,Sheet1!$J$5))*Sheet1!L$6+SUM(COUNTIF(S37,Sheet1!$J$3),COUNTIF(S37,Sheet1!$J$4),COUNTIF(S37,Sheet1!$J$5))*Sheet1!L$6+SUM(COUNTIF(T37,Sheet1!$J$3),COUNTIF(T37,Sheet1!$J$4),COUNTIF(T37,Sheet1!$J$5))*Sheet1!L$6</f>
        <v>0</v>
      </c>
      <c r="X37" s="102">
        <f>SUM(COUNTIF(U37,Sheet1!$J$3),COUNTIF(U37,Sheet1!$J$4),COUNTIF(U37,Sheet1!$J$5))*Sheet1!L$7</f>
        <v>0</v>
      </c>
      <c r="Y37" s="102">
        <f>+SUMIF(Sheet1!$F$3:$F$10,L37,Sheet1!$G$3:$G$10)+SUMIF(Sheet1!$F$3:$F$10,O37,Sheet1!$G$3:$G$10)</f>
        <v>0</v>
      </c>
      <c r="Z37" s="102">
        <f t="shared" si="1"/>
        <v>0</v>
      </c>
      <c r="AA37" s="102">
        <f>+SUMIF(Sheet1!$F$3:$F$10,L37,Sheet1!$H$3:$H$10)+SUMIF(Sheet1!$F$3:$F$10,O37,Sheet1!$H$3:$H$10)</f>
        <v>0</v>
      </c>
      <c r="AB37" s="21"/>
      <c r="AC37" s="21"/>
    </row>
    <row r="38" spans="1:29" ht="21.75" customHeight="1">
      <c r="A38" s="48">
        <f t="shared" si="0"/>
        <v>0</v>
      </c>
      <c r="B38" s="21"/>
      <c r="C38" s="100">
        <v>25</v>
      </c>
      <c r="D38" s="198"/>
      <c r="E38" s="198"/>
      <c r="F38" s="199"/>
      <c r="G38" s="203"/>
      <c r="H38" s="203"/>
      <c r="I38" s="101" t="str">
        <f>IF(H38=0,"",DATEDIF(H38,Sheet1!$C$13,"Y"))</f>
        <v/>
      </c>
      <c r="J38" s="199"/>
      <c r="K38" s="199"/>
      <c r="L38" s="199"/>
      <c r="M38" s="203"/>
      <c r="N38" s="199"/>
      <c r="O38" s="199"/>
      <c r="P38" s="203"/>
      <c r="Q38" s="199"/>
      <c r="R38" s="205"/>
      <c r="S38" s="205"/>
      <c r="T38" s="205"/>
      <c r="U38" s="205"/>
      <c r="V38" s="102">
        <f>IF(OR(AND(J38="", K38=""), AND(J38=Sheet1!$C$9,K38=Sheet1!$E$2), AND(J38="",K38=Sheet1!$E$2), AND(K38="",J38=Sheet1!$C$9)), 0, Sheet1!L$2)</f>
        <v>0</v>
      </c>
      <c r="W38" s="102">
        <f>SUM(COUNTIF(R38,Sheet1!$J$3),COUNTIF(R38,Sheet1!$J$4),COUNTIF(R38,Sheet1!$J$5))*Sheet1!L$6+SUM(COUNTIF(S38,Sheet1!$J$3),COUNTIF(S38,Sheet1!$J$4),COUNTIF(S38,Sheet1!$J$5))*Sheet1!L$6+SUM(COUNTIF(T38,Sheet1!$J$3),COUNTIF(T38,Sheet1!$J$4),COUNTIF(T38,Sheet1!$J$5))*Sheet1!L$6</f>
        <v>0</v>
      </c>
      <c r="X38" s="102">
        <f>SUM(COUNTIF(U38,Sheet1!$J$3),COUNTIF(U38,Sheet1!$J$4),COUNTIF(U38,Sheet1!$J$5))*Sheet1!L$7</f>
        <v>0</v>
      </c>
      <c r="Y38" s="102">
        <f>+SUMIF(Sheet1!$F$3:$F$10,L38,Sheet1!$G$3:$G$10)+SUMIF(Sheet1!$F$3:$F$10,O38,Sheet1!$G$3:$G$10)</f>
        <v>0</v>
      </c>
      <c r="Z38" s="102">
        <f t="shared" si="1"/>
        <v>0</v>
      </c>
      <c r="AA38" s="102">
        <f>+SUMIF(Sheet1!$F$3:$F$10,L38,Sheet1!$H$3:$H$10)+SUMIF(Sheet1!$F$3:$F$10,O38,Sheet1!$H$3:$H$10)</f>
        <v>0</v>
      </c>
      <c r="AB38" s="21"/>
      <c r="AC38" s="21"/>
    </row>
    <row r="39" spans="1:29" ht="21.75" customHeight="1">
      <c r="A39" s="48">
        <f t="shared" si="0"/>
        <v>0</v>
      </c>
      <c r="B39" s="21"/>
      <c r="C39" s="100">
        <v>26</v>
      </c>
      <c r="D39" s="198"/>
      <c r="E39" s="198"/>
      <c r="F39" s="199"/>
      <c r="G39" s="203"/>
      <c r="H39" s="203"/>
      <c r="I39" s="101" t="str">
        <f>IF(H39=0,"",DATEDIF(H39,Sheet1!$C$13,"Y"))</f>
        <v/>
      </c>
      <c r="J39" s="199"/>
      <c r="K39" s="199"/>
      <c r="L39" s="199"/>
      <c r="M39" s="203"/>
      <c r="N39" s="199"/>
      <c r="O39" s="199"/>
      <c r="P39" s="203"/>
      <c r="Q39" s="199"/>
      <c r="R39" s="205"/>
      <c r="S39" s="205"/>
      <c r="T39" s="205"/>
      <c r="U39" s="205"/>
      <c r="V39" s="102">
        <f>IF(OR(AND(J39="", K39=""), AND(J39=Sheet1!$C$9,K39=Sheet1!$E$2), AND(J39="",K39=Sheet1!$E$2), AND(K39="",J39=Sheet1!$C$9)), 0, Sheet1!L$2)</f>
        <v>0</v>
      </c>
      <c r="W39" s="102">
        <f>SUM(COUNTIF(R39,Sheet1!$J$3),COUNTIF(R39,Sheet1!$J$4),COUNTIF(R39,Sheet1!$J$5))*Sheet1!L$6+SUM(COUNTIF(S39,Sheet1!$J$3),COUNTIF(S39,Sheet1!$J$4),COUNTIF(S39,Sheet1!$J$5))*Sheet1!L$6+SUM(COUNTIF(T39,Sheet1!$J$3),COUNTIF(T39,Sheet1!$J$4),COUNTIF(T39,Sheet1!$J$5))*Sheet1!L$6</f>
        <v>0</v>
      </c>
      <c r="X39" s="102">
        <f>SUM(COUNTIF(U39,Sheet1!$J$3),COUNTIF(U39,Sheet1!$J$4),COUNTIF(U39,Sheet1!$J$5))*Sheet1!L$7</f>
        <v>0</v>
      </c>
      <c r="Y39" s="102">
        <f>+SUMIF(Sheet1!$F$3:$F$10,L39,Sheet1!$G$3:$G$10)+SUMIF(Sheet1!$F$3:$F$10,O39,Sheet1!$G$3:$G$10)</f>
        <v>0</v>
      </c>
      <c r="Z39" s="102">
        <f t="shared" si="1"/>
        <v>0</v>
      </c>
      <c r="AA39" s="102">
        <f>+SUMIF(Sheet1!$F$3:$F$10,L39,Sheet1!$H$3:$H$10)+SUMIF(Sheet1!$F$3:$F$10,O39,Sheet1!$H$3:$H$10)</f>
        <v>0</v>
      </c>
      <c r="AB39" s="21"/>
      <c r="AC39" s="21"/>
    </row>
    <row r="40" spans="1:29" ht="21.75" customHeight="1">
      <c r="A40" s="48">
        <f t="shared" si="0"/>
        <v>0</v>
      </c>
      <c r="B40" s="21"/>
      <c r="C40" s="100">
        <v>27</v>
      </c>
      <c r="D40" s="198"/>
      <c r="E40" s="198"/>
      <c r="F40" s="199"/>
      <c r="G40" s="203"/>
      <c r="H40" s="203"/>
      <c r="I40" s="101" t="str">
        <f>IF(H40=0,"",DATEDIF(H40,Sheet1!$C$13,"Y"))</f>
        <v/>
      </c>
      <c r="J40" s="199"/>
      <c r="K40" s="199"/>
      <c r="L40" s="199"/>
      <c r="M40" s="203"/>
      <c r="N40" s="199"/>
      <c r="O40" s="199"/>
      <c r="P40" s="203"/>
      <c r="Q40" s="199"/>
      <c r="R40" s="205"/>
      <c r="S40" s="205"/>
      <c r="T40" s="205"/>
      <c r="U40" s="205"/>
      <c r="V40" s="102">
        <f>IF(OR(AND(J40="", K40=""), AND(J40=Sheet1!$C$9,K40=Sheet1!$E$2), AND(J40="",K40=Sheet1!$E$2), AND(K40="",J40=Sheet1!$C$9)), 0, Sheet1!L$2)</f>
        <v>0</v>
      </c>
      <c r="W40" s="102">
        <f>SUM(COUNTIF(R40,Sheet1!$J$3),COUNTIF(R40,Sheet1!$J$4),COUNTIF(R40,Sheet1!$J$5))*Sheet1!L$6+SUM(COUNTIF(S40,Sheet1!$J$3),COUNTIF(S40,Sheet1!$J$4),COUNTIF(S40,Sheet1!$J$5))*Sheet1!L$6+SUM(COUNTIF(T40,Sheet1!$J$3),COUNTIF(T40,Sheet1!$J$4),COUNTIF(T40,Sheet1!$J$5))*Sheet1!L$6</f>
        <v>0</v>
      </c>
      <c r="X40" s="102">
        <f>SUM(COUNTIF(U40,Sheet1!$J$3),COUNTIF(U40,Sheet1!$J$4),COUNTIF(U40,Sheet1!$J$5))*Sheet1!L$7</f>
        <v>0</v>
      </c>
      <c r="Y40" s="102">
        <f>+SUMIF(Sheet1!$F$3:$F$10,L40,Sheet1!$G$3:$G$10)+SUMIF(Sheet1!$F$3:$F$10,O40,Sheet1!$G$3:$G$10)</f>
        <v>0</v>
      </c>
      <c r="Z40" s="102">
        <f t="shared" si="1"/>
        <v>0</v>
      </c>
      <c r="AA40" s="102">
        <f>+SUMIF(Sheet1!$F$3:$F$10,L40,Sheet1!$H$3:$H$10)+SUMIF(Sheet1!$F$3:$F$10,O40,Sheet1!$H$3:$H$10)</f>
        <v>0</v>
      </c>
      <c r="AB40" s="21"/>
      <c r="AC40" s="21"/>
    </row>
    <row r="41" spans="1:29" ht="21.75" customHeight="1">
      <c r="A41" s="48">
        <f t="shared" si="0"/>
        <v>0</v>
      </c>
      <c r="B41" s="21"/>
      <c r="C41" s="100">
        <v>28</v>
      </c>
      <c r="D41" s="198"/>
      <c r="E41" s="198"/>
      <c r="F41" s="199"/>
      <c r="G41" s="203"/>
      <c r="H41" s="203"/>
      <c r="I41" s="101" t="str">
        <f>IF(H41=0,"",DATEDIF(H41,Sheet1!$C$13,"Y"))</f>
        <v/>
      </c>
      <c r="J41" s="199"/>
      <c r="K41" s="199"/>
      <c r="L41" s="199"/>
      <c r="M41" s="203"/>
      <c r="N41" s="199"/>
      <c r="O41" s="199"/>
      <c r="P41" s="203"/>
      <c r="Q41" s="199"/>
      <c r="R41" s="205"/>
      <c r="S41" s="205"/>
      <c r="T41" s="205"/>
      <c r="U41" s="205"/>
      <c r="V41" s="102">
        <f>IF(OR(AND(J41="", K41=""), AND(J41=Sheet1!$C$9,K41=Sheet1!$E$2), AND(J41="",K41=Sheet1!$E$2), AND(K41="",J41=Sheet1!$C$9)), 0, Sheet1!L$2)</f>
        <v>0</v>
      </c>
      <c r="W41" s="102">
        <f>SUM(COUNTIF(R41,Sheet1!$J$3),COUNTIF(R41,Sheet1!$J$4),COUNTIF(R41,Sheet1!$J$5))*Sheet1!L$6+SUM(COUNTIF(S41,Sheet1!$J$3),COUNTIF(S41,Sheet1!$J$4),COUNTIF(S41,Sheet1!$J$5))*Sheet1!L$6+SUM(COUNTIF(T41,Sheet1!$J$3),COUNTIF(T41,Sheet1!$J$4),COUNTIF(T41,Sheet1!$J$5))*Sheet1!L$6</f>
        <v>0</v>
      </c>
      <c r="X41" s="102">
        <f>SUM(COUNTIF(U41,Sheet1!$J$3),COUNTIF(U41,Sheet1!$J$4),COUNTIF(U41,Sheet1!$J$5))*Sheet1!L$7</f>
        <v>0</v>
      </c>
      <c r="Y41" s="102">
        <f>+SUMIF(Sheet1!$F$3:$F$10,L41,Sheet1!$G$3:$G$10)+SUMIF(Sheet1!$F$3:$F$10,O41,Sheet1!$G$3:$G$10)</f>
        <v>0</v>
      </c>
      <c r="Z41" s="102">
        <f t="shared" si="1"/>
        <v>0</v>
      </c>
      <c r="AA41" s="102">
        <f>+SUMIF(Sheet1!$F$3:$F$10,L41,Sheet1!$H$3:$H$10)+SUMIF(Sheet1!$F$3:$F$10,O41,Sheet1!$H$3:$H$10)</f>
        <v>0</v>
      </c>
      <c r="AB41" s="21"/>
      <c r="AC41" s="21"/>
    </row>
    <row r="42" spans="1:29" ht="21.75" customHeight="1">
      <c r="A42" s="48">
        <f t="shared" si="0"/>
        <v>0</v>
      </c>
      <c r="B42" s="21"/>
      <c r="C42" s="100">
        <v>29</v>
      </c>
      <c r="D42" s="198"/>
      <c r="E42" s="198"/>
      <c r="F42" s="199"/>
      <c r="G42" s="203"/>
      <c r="H42" s="203"/>
      <c r="I42" s="101" t="str">
        <f>IF(H42=0,"",DATEDIF(H42,Sheet1!$C$13,"Y"))</f>
        <v/>
      </c>
      <c r="J42" s="199"/>
      <c r="K42" s="199"/>
      <c r="L42" s="199"/>
      <c r="M42" s="203"/>
      <c r="N42" s="199"/>
      <c r="O42" s="199"/>
      <c r="P42" s="203"/>
      <c r="Q42" s="199"/>
      <c r="R42" s="205"/>
      <c r="S42" s="205"/>
      <c r="T42" s="205"/>
      <c r="U42" s="205"/>
      <c r="V42" s="102">
        <f>IF(OR(AND(J42="", K42=""), AND(J42=Sheet1!$C$9,K42=Sheet1!$E$2), AND(J42="",K42=Sheet1!$E$2), AND(K42="",J42=Sheet1!$C$9)), 0, Sheet1!L$2)</f>
        <v>0</v>
      </c>
      <c r="W42" s="102">
        <f>SUM(COUNTIF(R42,Sheet1!$J$3),COUNTIF(R42,Sheet1!$J$4),COUNTIF(R42,Sheet1!$J$5))*Sheet1!L$6+SUM(COUNTIF(S42,Sheet1!$J$3),COUNTIF(S42,Sheet1!$J$4),COUNTIF(S42,Sheet1!$J$5))*Sheet1!L$6+SUM(COUNTIF(T42,Sheet1!$J$3),COUNTIF(T42,Sheet1!$J$4),COUNTIF(T42,Sheet1!$J$5))*Sheet1!L$6</f>
        <v>0</v>
      </c>
      <c r="X42" s="102">
        <f>SUM(COUNTIF(U42,Sheet1!$J$3),COUNTIF(U42,Sheet1!$J$4),COUNTIF(U42,Sheet1!$J$5))*Sheet1!L$7</f>
        <v>0</v>
      </c>
      <c r="Y42" s="102">
        <f>+SUMIF(Sheet1!$F$3:$F$10,L42,Sheet1!$G$3:$G$10)+SUMIF(Sheet1!$F$3:$F$10,O42,Sheet1!$G$3:$G$10)</f>
        <v>0</v>
      </c>
      <c r="Z42" s="102">
        <f t="shared" si="1"/>
        <v>0</v>
      </c>
      <c r="AA42" s="102">
        <f>+SUMIF(Sheet1!$F$3:$F$10,L42,Sheet1!$H$3:$H$10)+SUMIF(Sheet1!$F$3:$F$10,O42,Sheet1!$H$3:$H$10)</f>
        <v>0</v>
      </c>
      <c r="AB42" s="21"/>
      <c r="AC42" s="21"/>
    </row>
    <row r="43" spans="1:29" ht="21.75" customHeight="1">
      <c r="A43" s="48">
        <f t="shared" si="0"/>
        <v>0</v>
      </c>
      <c r="B43" s="21"/>
      <c r="C43" s="100">
        <v>30</v>
      </c>
      <c r="D43" s="198"/>
      <c r="E43" s="198"/>
      <c r="F43" s="199"/>
      <c r="G43" s="203"/>
      <c r="H43" s="203"/>
      <c r="I43" s="101" t="str">
        <f>IF(H43=0,"",DATEDIF(H43,Sheet1!$C$13,"Y"))</f>
        <v/>
      </c>
      <c r="J43" s="199"/>
      <c r="K43" s="199"/>
      <c r="L43" s="199"/>
      <c r="M43" s="203"/>
      <c r="N43" s="199"/>
      <c r="O43" s="199"/>
      <c r="P43" s="203"/>
      <c r="Q43" s="199"/>
      <c r="R43" s="205"/>
      <c r="S43" s="205"/>
      <c r="T43" s="205"/>
      <c r="U43" s="205"/>
      <c r="V43" s="102">
        <f>IF(OR(AND(J43="", K43=""), AND(J43=Sheet1!$C$9,K43=Sheet1!$E$2), AND(J43="",K43=Sheet1!$E$2), AND(K43="",J43=Sheet1!$C$9)), 0, Sheet1!L$2)</f>
        <v>0</v>
      </c>
      <c r="W43" s="102">
        <f>SUM(COUNTIF(R43,Sheet1!$J$3),COUNTIF(R43,Sheet1!$J$4),COUNTIF(R43,Sheet1!$J$5))*Sheet1!L$6+SUM(COUNTIF(S43,Sheet1!$J$3),COUNTIF(S43,Sheet1!$J$4),COUNTIF(S43,Sheet1!$J$5))*Sheet1!L$6+SUM(COUNTIF(T43,Sheet1!$J$3),COUNTIF(T43,Sheet1!$J$4),COUNTIF(T43,Sheet1!$J$5))*Sheet1!L$6</f>
        <v>0</v>
      </c>
      <c r="X43" s="102">
        <f>SUM(COUNTIF(U43,Sheet1!$J$3),COUNTIF(U43,Sheet1!$J$4),COUNTIF(U43,Sheet1!$J$5))*Sheet1!L$7</f>
        <v>0</v>
      </c>
      <c r="Y43" s="102">
        <f>+SUMIF(Sheet1!$F$3:$F$10,L43,Sheet1!$G$3:$G$10)+SUMIF(Sheet1!$F$3:$F$10,O43,Sheet1!$G$3:$G$10)</f>
        <v>0</v>
      </c>
      <c r="Z43" s="102">
        <f t="shared" si="1"/>
        <v>0</v>
      </c>
      <c r="AA43" s="102">
        <f>+SUMIF(Sheet1!$F$3:$F$10,L43,Sheet1!$H$3:$H$10)+SUMIF(Sheet1!$F$3:$F$10,O43,Sheet1!$H$3:$H$10)</f>
        <v>0</v>
      </c>
      <c r="AB43" s="21"/>
      <c r="AC43" s="21"/>
    </row>
    <row r="44" spans="1:29" ht="21.75" customHeight="1">
      <c r="A44" s="48">
        <f t="shared" si="0"/>
        <v>0</v>
      </c>
      <c r="B44" s="21"/>
      <c r="C44" s="100">
        <v>31</v>
      </c>
      <c r="D44" s="198"/>
      <c r="E44" s="198"/>
      <c r="F44" s="199"/>
      <c r="G44" s="203"/>
      <c r="H44" s="203"/>
      <c r="I44" s="101" t="str">
        <f>IF(H44=0,"",DATEDIF(H44,Sheet1!$C$13,"Y"))</f>
        <v/>
      </c>
      <c r="J44" s="199"/>
      <c r="K44" s="199"/>
      <c r="L44" s="199"/>
      <c r="M44" s="203"/>
      <c r="N44" s="199"/>
      <c r="O44" s="199"/>
      <c r="P44" s="203"/>
      <c r="Q44" s="199"/>
      <c r="R44" s="205"/>
      <c r="S44" s="205"/>
      <c r="T44" s="205"/>
      <c r="U44" s="205"/>
      <c r="V44" s="102">
        <f>IF(OR(AND(J44="", K44=""), AND(J44=Sheet1!$C$9,K44=Sheet1!$E$2), AND(J44="",K44=Sheet1!$E$2), AND(K44="",J44=Sheet1!$C$9)), 0, Sheet1!L$2)</f>
        <v>0</v>
      </c>
      <c r="W44" s="102">
        <f>SUM(COUNTIF(R44,Sheet1!$J$3),COUNTIF(R44,Sheet1!$J$4),COUNTIF(R44,Sheet1!$J$5))*Sheet1!L$6+SUM(COUNTIF(S44,Sheet1!$J$3),COUNTIF(S44,Sheet1!$J$4),COUNTIF(S44,Sheet1!$J$5))*Sheet1!L$6+SUM(COUNTIF(T44,Sheet1!$J$3),COUNTIF(T44,Sheet1!$J$4),COUNTIF(T44,Sheet1!$J$5))*Sheet1!L$6</f>
        <v>0</v>
      </c>
      <c r="X44" s="102">
        <f>SUM(COUNTIF(U44,Sheet1!$J$3),COUNTIF(U44,Sheet1!$J$4),COUNTIF(U44,Sheet1!$J$5))*Sheet1!L$7</f>
        <v>0</v>
      </c>
      <c r="Y44" s="102">
        <f>+SUMIF(Sheet1!$F$3:$F$10,L44,Sheet1!$G$3:$G$10)+SUMIF(Sheet1!$F$3:$F$10,O44,Sheet1!$G$3:$G$10)</f>
        <v>0</v>
      </c>
      <c r="Z44" s="102">
        <f t="shared" si="1"/>
        <v>0</v>
      </c>
      <c r="AA44" s="102">
        <f>+SUMIF(Sheet1!$F$3:$F$10,L44,Sheet1!$H$3:$H$10)+SUMIF(Sheet1!$F$3:$F$10,O44,Sheet1!$H$3:$H$10)</f>
        <v>0</v>
      </c>
      <c r="AB44" s="21"/>
      <c r="AC44" s="21"/>
    </row>
    <row r="45" spans="1:29" ht="21.75" customHeight="1">
      <c r="A45" s="48">
        <f t="shared" si="0"/>
        <v>0</v>
      </c>
      <c r="B45" s="21"/>
      <c r="C45" s="100">
        <v>32</v>
      </c>
      <c r="D45" s="198"/>
      <c r="E45" s="198"/>
      <c r="F45" s="199"/>
      <c r="G45" s="203"/>
      <c r="H45" s="203"/>
      <c r="I45" s="101" t="str">
        <f>IF(H45=0,"",DATEDIF(H45,Sheet1!$C$13,"Y"))</f>
        <v/>
      </c>
      <c r="J45" s="199"/>
      <c r="K45" s="199"/>
      <c r="L45" s="199"/>
      <c r="M45" s="203"/>
      <c r="N45" s="199"/>
      <c r="O45" s="199"/>
      <c r="P45" s="203"/>
      <c r="Q45" s="199"/>
      <c r="R45" s="205"/>
      <c r="S45" s="205"/>
      <c r="T45" s="205"/>
      <c r="U45" s="205"/>
      <c r="V45" s="102">
        <f>IF(OR(AND(J45="", K45=""), AND(J45=Sheet1!$C$9,K45=Sheet1!$E$2), AND(J45="",K45=Sheet1!$E$2), AND(K45="",J45=Sheet1!$C$9)), 0, Sheet1!L$2)</f>
        <v>0</v>
      </c>
      <c r="W45" s="102">
        <f>SUM(COUNTIF(R45,Sheet1!$J$3),COUNTIF(R45,Sheet1!$J$4),COUNTIF(R45,Sheet1!$J$5))*Sheet1!L$6+SUM(COUNTIF(S45,Sheet1!$J$3),COUNTIF(S45,Sheet1!$J$4),COUNTIF(S45,Sheet1!$J$5))*Sheet1!L$6+SUM(COUNTIF(T45,Sheet1!$J$3),COUNTIF(T45,Sheet1!$J$4),COUNTIF(T45,Sheet1!$J$5))*Sheet1!L$6</f>
        <v>0</v>
      </c>
      <c r="X45" s="102">
        <f>SUM(COUNTIF(U45,Sheet1!$J$3),COUNTIF(U45,Sheet1!$J$4),COUNTIF(U45,Sheet1!$J$5))*Sheet1!L$7</f>
        <v>0</v>
      </c>
      <c r="Y45" s="102">
        <f>+SUMIF(Sheet1!$F$3:$F$10,L45,Sheet1!$G$3:$G$10)+SUMIF(Sheet1!$F$3:$F$10,O45,Sheet1!$G$3:$G$10)</f>
        <v>0</v>
      </c>
      <c r="Z45" s="102">
        <f t="shared" si="1"/>
        <v>0</v>
      </c>
      <c r="AA45" s="102">
        <f>+SUMIF(Sheet1!$F$3:$F$10,L45,Sheet1!$H$3:$H$10)+SUMIF(Sheet1!$F$3:$F$10,O45,Sheet1!$H$3:$H$10)</f>
        <v>0</v>
      </c>
      <c r="AB45" s="21"/>
      <c r="AC45" s="21"/>
    </row>
    <row r="46" spans="1:29" ht="21.75" customHeight="1">
      <c r="A46" s="48">
        <f t="shared" si="0"/>
        <v>0</v>
      </c>
      <c r="B46" s="21"/>
      <c r="C46" s="100">
        <v>33</v>
      </c>
      <c r="D46" s="198"/>
      <c r="E46" s="198"/>
      <c r="F46" s="199"/>
      <c r="G46" s="203"/>
      <c r="H46" s="203"/>
      <c r="I46" s="101" t="str">
        <f>IF(H46=0,"",DATEDIF(H46,Sheet1!$C$13,"Y"))</f>
        <v/>
      </c>
      <c r="J46" s="199"/>
      <c r="K46" s="199"/>
      <c r="L46" s="199"/>
      <c r="M46" s="203"/>
      <c r="N46" s="199"/>
      <c r="O46" s="199"/>
      <c r="P46" s="203"/>
      <c r="Q46" s="199"/>
      <c r="R46" s="205"/>
      <c r="S46" s="205"/>
      <c r="T46" s="205"/>
      <c r="U46" s="205"/>
      <c r="V46" s="102">
        <f>IF(OR(AND(J46="", K46=""), AND(J46=Sheet1!$C$9,K46=Sheet1!$E$2), AND(J46="",K46=Sheet1!$E$2), AND(K46="",J46=Sheet1!$C$9)), 0, Sheet1!L$2)</f>
        <v>0</v>
      </c>
      <c r="W46" s="102">
        <f>SUM(COUNTIF(R46,Sheet1!$J$3),COUNTIF(R46,Sheet1!$J$4),COUNTIF(R46,Sheet1!$J$5))*Sheet1!L$6+SUM(COUNTIF(S46,Sheet1!$J$3),COUNTIF(S46,Sheet1!$J$4),COUNTIF(S46,Sheet1!$J$5))*Sheet1!L$6+SUM(COUNTIF(T46,Sheet1!$J$3),COUNTIF(T46,Sheet1!$J$4),COUNTIF(T46,Sheet1!$J$5))*Sheet1!L$6</f>
        <v>0</v>
      </c>
      <c r="X46" s="102">
        <f>SUM(COUNTIF(U46,Sheet1!$J$3),COUNTIF(U46,Sheet1!$J$4),COUNTIF(U46,Sheet1!$J$5))*Sheet1!L$7</f>
        <v>0</v>
      </c>
      <c r="Y46" s="102">
        <f>+SUMIF(Sheet1!$F$3:$F$10,L46,Sheet1!$G$3:$G$10)+SUMIF(Sheet1!$F$3:$F$10,O46,Sheet1!$G$3:$G$10)</f>
        <v>0</v>
      </c>
      <c r="Z46" s="102">
        <f t="shared" si="1"/>
        <v>0</v>
      </c>
      <c r="AA46" s="102">
        <f>+SUMIF(Sheet1!$F$3:$F$10,L46,Sheet1!$H$3:$H$10)+SUMIF(Sheet1!$F$3:$F$10,O46,Sheet1!$H$3:$H$10)</f>
        <v>0</v>
      </c>
      <c r="AB46" s="21"/>
      <c r="AC46" s="21"/>
    </row>
    <row r="47" spans="1:29" ht="21.75" customHeight="1">
      <c r="A47" s="48">
        <f t="shared" si="0"/>
        <v>0</v>
      </c>
      <c r="B47" s="21"/>
      <c r="C47" s="100">
        <v>34</v>
      </c>
      <c r="D47" s="198"/>
      <c r="E47" s="198"/>
      <c r="F47" s="199"/>
      <c r="G47" s="203"/>
      <c r="H47" s="203"/>
      <c r="I47" s="101" t="str">
        <f>IF(H47=0,"",DATEDIF(H47,Sheet1!$C$13,"Y"))</f>
        <v/>
      </c>
      <c r="J47" s="199"/>
      <c r="K47" s="199"/>
      <c r="L47" s="199"/>
      <c r="M47" s="203"/>
      <c r="N47" s="199"/>
      <c r="O47" s="199"/>
      <c r="P47" s="203"/>
      <c r="Q47" s="199"/>
      <c r="R47" s="205"/>
      <c r="S47" s="205"/>
      <c r="T47" s="205"/>
      <c r="U47" s="205"/>
      <c r="V47" s="102">
        <f>IF(OR(AND(J47="", K47=""), AND(J47=Sheet1!$C$9,K47=Sheet1!$E$2), AND(J47="",K47=Sheet1!$E$2), AND(K47="",J47=Sheet1!$C$9)), 0, Sheet1!L$2)</f>
        <v>0</v>
      </c>
      <c r="W47" s="102">
        <f>SUM(COUNTIF(R47,Sheet1!$J$3),COUNTIF(R47,Sheet1!$J$4),COUNTIF(R47,Sheet1!$J$5))*Sheet1!L$6+SUM(COUNTIF(S47,Sheet1!$J$3),COUNTIF(S47,Sheet1!$J$4),COUNTIF(S47,Sheet1!$J$5))*Sheet1!L$6+SUM(COUNTIF(T47,Sheet1!$J$3),COUNTIF(T47,Sheet1!$J$4),COUNTIF(T47,Sheet1!$J$5))*Sheet1!L$6</f>
        <v>0</v>
      </c>
      <c r="X47" s="102">
        <f>SUM(COUNTIF(U47,Sheet1!$J$3),COUNTIF(U47,Sheet1!$J$4),COUNTIF(U47,Sheet1!$J$5))*Sheet1!L$7</f>
        <v>0</v>
      </c>
      <c r="Y47" s="102">
        <f>+SUMIF(Sheet1!$F$3:$F$10,L47,Sheet1!$G$3:$G$10)+SUMIF(Sheet1!$F$3:$F$10,O47,Sheet1!$G$3:$G$10)</f>
        <v>0</v>
      </c>
      <c r="Z47" s="102">
        <f t="shared" si="1"/>
        <v>0</v>
      </c>
      <c r="AA47" s="102">
        <f>+SUMIF(Sheet1!$F$3:$F$10,L47,Sheet1!$H$3:$H$10)+SUMIF(Sheet1!$F$3:$F$10,O47,Sheet1!$H$3:$H$10)</f>
        <v>0</v>
      </c>
      <c r="AB47" s="21"/>
      <c r="AC47" s="21"/>
    </row>
    <row r="48" spans="1:29" ht="21.75" customHeight="1">
      <c r="A48" s="48">
        <f t="shared" si="0"/>
        <v>0</v>
      </c>
      <c r="B48" s="21"/>
      <c r="C48" s="100">
        <v>35</v>
      </c>
      <c r="D48" s="198"/>
      <c r="E48" s="198"/>
      <c r="F48" s="199"/>
      <c r="G48" s="203"/>
      <c r="H48" s="203"/>
      <c r="I48" s="101" t="str">
        <f>IF(H48=0,"",DATEDIF(H48,Sheet1!$C$13,"Y"))</f>
        <v/>
      </c>
      <c r="J48" s="199"/>
      <c r="K48" s="199"/>
      <c r="L48" s="199"/>
      <c r="M48" s="203"/>
      <c r="N48" s="199"/>
      <c r="O48" s="199"/>
      <c r="P48" s="203"/>
      <c r="Q48" s="199"/>
      <c r="R48" s="205"/>
      <c r="S48" s="205"/>
      <c r="T48" s="205"/>
      <c r="U48" s="205"/>
      <c r="V48" s="102">
        <f>IF(OR(AND(J48="", K48=""), AND(J48=Sheet1!$C$9,K48=Sheet1!$E$2), AND(J48="",K48=Sheet1!$E$2), AND(K48="",J48=Sheet1!$C$9)), 0, Sheet1!L$2)</f>
        <v>0</v>
      </c>
      <c r="W48" s="102">
        <f>SUM(COUNTIF(R48,Sheet1!$J$3),COUNTIF(R48,Sheet1!$J$4),COUNTIF(R48,Sheet1!$J$5))*Sheet1!L$6+SUM(COUNTIF(S48,Sheet1!$J$3),COUNTIF(S48,Sheet1!$J$4),COUNTIF(S48,Sheet1!$J$5))*Sheet1!L$6+SUM(COUNTIF(T48,Sheet1!$J$3),COUNTIF(T48,Sheet1!$J$4),COUNTIF(T48,Sheet1!$J$5))*Sheet1!L$6</f>
        <v>0</v>
      </c>
      <c r="X48" s="102">
        <f>SUM(COUNTIF(U48,Sheet1!$J$3),COUNTIF(U48,Sheet1!$J$4),COUNTIF(U48,Sheet1!$J$5))*Sheet1!L$7</f>
        <v>0</v>
      </c>
      <c r="Y48" s="102">
        <f>+SUMIF(Sheet1!$F$3:$F$10,L48,Sheet1!$G$3:$G$10)+SUMIF(Sheet1!$F$3:$F$10,O48,Sheet1!$G$3:$G$10)</f>
        <v>0</v>
      </c>
      <c r="Z48" s="102">
        <f t="shared" si="1"/>
        <v>0</v>
      </c>
      <c r="AA48" s="102">
        <f>+SUMIF(Sheet1!$F$3:$F$10,L48,Sheet1!$H$3:$H$10)+SUMIF(Sheet1!$F$3:$F$10,O48,Sheet1!$H$3:$H$10)</f>
        <v>0</v>
      </c>
      <c r="AB48" s="21"/>
      <c r="AC48" s="21"/>
    </row>
    <row r="49" spans="1:29" ht="21.75" customHeight="1">
      <c r="A49" s="48">
        <f t="shared" si="0"/>
        <v>0</v>
      </c>
      <c r="B49" s="21"/>
      <c r="C49" s="100">
        <v>36</v>
      </c>
      <c r="D49" s="198"/>
      <c r="E49" s="198"/>
      <c r="F49" s="199"/>
      <c r="G49" s="203"/>
      <c r="H49" s="203"/>
      <c r="I49" s="101" t="str">
        <f>IF(H49=0,"",DATEDIF(H49,Sheet1!$C$13,"Y"))</f>
        <v/>
      </c>
      <c r="J49" s="199"/>
      <c r="K49" s="199"/>
      <c r="L49" s="199"/>
      <c r="M49" s="203"/>
      <c r="N49" s="199"/>
      <c r="O49" s="199"/>
      <c r="P49" s="203"/>
      <c r="Q49" s="199"/>
      <c r="R49" s="205"/>
      <c r="S49" s="205"/>
      <c r="T49" s="205"/>
      <c r="U49" s="205"/>
      <c r="V49" s="102">
        <f>IF(OR(AND(J49="", K49=""), AND(J49=Sheet1!$C$9,K49=Sheet1!$E$2), AND(J49="",K49=Sheet1!$E$2), AND(K49="",J49=Sheet1!$C$9)), 0, Sheet1!L$2)</f>
        <v>0</v>
      </c>
      <c r="W49" s="102">
        <f>SUM(COUNTIF(R49,Sheet1!$J$3),COUNTIF(R49,Sheet1!$J$4),COUNTIF(R49,Sheet1!$J$5))*Sheet1!L$6+SUM(COUNTIF(S49,Sheet1!$J$3),COUNTIF(S49,Sheet1!$J$4),COUNTIF(S49,Sheet1!$J$5))*Sheet1!L$6+SUM(COUNTIF(T49,Sheet1!$J$3),COUNTIF(T49,Sheet1!$J$4),COUNTIF(T49,Sheet1!$J$5))*Sheet1!L$6</f>
        <v>0</v>
      </c>
      <c r="X49" s="102">
        <f>SUM(COUNTIF(U49,Sheet1!$J$3),COUNTIF(U49,Sheet1!$J$4),COUNTIF(U49,Sheet1!$J$5))*Sheet1!L$7</f>
        <v>0</v>
      </c>
      <c r="Y49" s="102">
        <f>+SUMIF(Sheet1!$F$3:$F$10,L49,Sheet1!$G$3:$G$10)+SUMIF(Sheet1!$F$3:$F$10,O49,Sheet1!$G$3:$G$10)</f>
        <v>0</v>
      </c>
      <c r="Z49" s="102">
        <f t="shared" si="1"/>
        <v>0</v>
      </c>
      <c r="AA49" s="102">
        <f>+SUMIF(Sheet1!$F$3:$F$10,L49,Sheet1!$H$3:$H$10)+SUMIF(Sheet1!$F$3:$F$10,O49,Sheet1!$H$3:$H$10)</f>
        <v>0</v>
      </c>
      <c r="AB49" s="21"/>
      <c r="AC49" s="21"/>
    </row>
    <row r="50" spans="1:29" ht="21.75" customHeight="1">
      <c r="A50" s="48">
        <f t="shared" si="0"/>
        <v>0</v>
      </c>
      <c r="B50" s="21"/>
      <c r="C50" s="100">
        <v>37</v>
      </c>
      <c r="D50" s="198"/>
      <c r="E50" s="198"/>
      <c r="F50" s="199"/>
      <c r="G50" s="203"/>
      <c r="H50" s="203"/>
      <c r="I50" s="101" t="str">
        <f>IF(H50=0,"",DATEDIF(H50,Sheet1!$C$13,"Y"))</f>
        <v/>
      </c>
      <c r="J50" s="199"/>
      <c r="K50" s="199"/>
      <c r="L50" s="199"/>
      <c r="M50" s="203"/>
      <c r="N50" s="199"/>
      <c r="O50" s="199"/>
      <c r="P50" s="203"/>
      <c r="Q50" s="199"/>
      <c r="R50" s="205"/>
      <c r="S50" s="205"/>
      <c r="T50" s="205"/>
      <c r="U50" s="205"/>
      <c r="V50" s="102">
        <f>IF(OR(AND(J50="", K50=""), AND(J50=Sheet1!$C$9,K50=Sheet1!$E$2), AND(J50="",K50=Sheet1!$E$2), AND(K50="",J50=Sheet1!$C$9)), 0, Sheet1!L$2)</f>
        <v>0</v>
      </c>
      <c r="W50" s="102">
        <f>SUM(COUNTIF(R50,Sheet1!$J$3),COUNTIF(R50,Sheet1!$J$4),COUNTIF(R50,Sheet1!$J$5))*Sheet1!L$6+SUM(COUNTIF(S50,Sheet1!$J$3),COUNTIF(S50,Sheet1!$J$4),COUNTIF(S50,Sheet1!$J$5))*Sheet1!L$6+SUM(COUNTIF(T50,Sheet1!$J$3),COUNTIF(T50,Sheet1!$J$4),COUNTIF(T50,Sheet1!$J$5))*Sheet1!L$6</f>
        <v>0</v>
      </c>
      <c r="X50" s="102">
        <f>SUM(COUNTIF(U50,Sheet1!$J$3),COUNTIF(U50,Sheet1!$J$4),COUNTIF(U50,Sheet1!$J$5))*Sheet1!L$7</f>
        <v>0</v>
      </c>
      <c r="Y50" s="102">
        <f>+SUMIF(Sheet1!$F$3:$F$10,L50,Sheet1!$G$3:$G$10)+SUMIF(Sheet1!$F$3:$F$10,O50,Sheet1!$G$3:$G$10)</f>
        <v>0</v>
      </c>
      <c r="Z50" s="102">
        <f t="shared" si="1"/>
        <v>0</v>
      </c>
      <c r="AA50" s="102">
        <f>+SUMIF(Sheet1!$F$3:$F$10,L50,Sheet1!$H$3:$H$10)+SUMIF(Sheet1!$F$3:$F$10,O50,Sheet1!$H$3:$H$10)</f>
        <v>0</v>
      </c>
      <c r="AB50" s="21"/>
      <c r="AC50" s="21"/>
    </row>
    <row r="51" spans="1:29" ht="21.75" customHeight="1">
      <c r="A51" s="48">
        <f t="shared" si="0"/>
        <v>0</v>
      </c>
      <c r="B51" s="21"/>
      <c r="C51" s="100">
        <v>38</v>
      </c>
      <c r="D51" s="198"/>
      <c r="E51" s="198"/>
      <c r="F51" s="199"/>
      <c r="G51" s="203"/>
      <c r="H51" s="203"/>
      <c r="I51" s="101" t="str">
        <f>IF(H51=0,"",DATEDIF(H51,Sheet1!$C$13,"Y"))</f>
        <v/>
      </c>
      <c r="J51" s="199"/>
      <c r="K51" s="199"/>
      <c r="L51" s="199"/>
      <c r="M51" s="203"/>
      <c r="N51" s="199"/>
      <c r="O51" s="199"/>
      <c r="P51" s="203"/>
      <c r="Q51" s="199"/>
      <c r="R51" s="205"/>
      <c r="S51" s="205"/>
      <c r="T51" s="205"/>
      <c r="U51" s="205"/>
      <c r="V51" s="102">
        <f>IF(OR(AND(J51="", K51=""), AND(J51=Sheet1!$C$9,K51=Sheet1!$E$2), AND(J51="",K51=Sheet1!$E$2), AND(K51="",J51=Sheet1!$C$9)), 0, Sheet1!L$2)</f>
        <v>0</v>
      </c>
      <c r="W51" s="102">
        <f>SUM(COUNTIF(R51,Sheet1!$J$3),COUNTIF(R51,Sheet1!$J$4),COUNTIF(R51,Sheet1!$J$5))*Sheet1!L$6+SUM(COUNTIF(S51,Sheet1!$J$3),COUNTIF(S51,Sheet1!$J$4),COUNTIF(S51,Sheet1!$J$5))*Sheet1!L$6+SUM(COUNTIF(T51,Sheet1!$J$3),COUNTIF(T51,Sheet1!$J$4),COUNTIF(T51,Sheet1!$J$5))*Sheet1!L$6</f>
        <v>0</v>
      </c>
      <c r="X51" s="102">
        <f>SUM(COUNTIF(U51,Sheet1!$J$3),COUNTIF(U51,Sheet1!$J$4),COUNTIF(U51,Sheet1!$J$5))*Sheet1!L$7</f>
        <v>0</v>
      </c>
      <c r="Y51" s="102">
        <f>+SUMIF(Sheet1!$F$3:$F$10,L51,Sheet1!$G$3:$G$10)+SUMIF(Sheet1!$F$3:$F$10,O51,Sheet1!$G$3:$G$10)</f>
        <v>0</v>
      </c>
      <c r="Z51" s="102">
        <f t="shared" si="1"/>
        <v>0</v>
      </c>
      <c r="AA51" s="102">
        <f>+SUMIF(Sheet1!$F$3:$F$10,L51,Sheet1!$H$3:$H$10)+SUMIF(Sheet1!$F$3:$F$10,O51,Sheet1!$H$3:$H$10)</f>
        <v>0</v>
      </c>
      <c r="AB51" s="21"/>
      <c r="AC51" s="21"/>
    </row>
    <row r="52" spans="1:29" ht="21.75" customHeight="1">
      <c r="A52" s="48">
        <f t="shared" si="0"/>
        <v>0</v>
      </c>
      <c r="B52" s="21"/>
      <c r="C52" s="100">
        <v>39</v>
      </c>
      <c r="D52" s="198"/>
      <c r="E52" s="198"/>
      <c r="F52" s="199"/>
      <c r="G52" s="203"/>
      <c r="H52" s="203"/>
      <c r="I52" s="101" t="str">
        <f>IF(H52=0,"",DATEDIF(H52,Sheet1!$C$13,"Y"))</f>
        <v/>
      </c>
      <c r="J52" s="199"/>
      <c r="K52" s="199"/>
      <c r="L52" s="199"/>
      <c r="M52" s="203"/>
      <c r="N52" s="199"/>
      <c r="O52" s="199"/>
      <c r="P52" s="203"/>
      <c r="Q52" s="199"/>
      <c r="R52" s="205"/>
      <c r="S52" s="205"/>
      <c r="T52" s="205"/>
      <c r="U52" s="205"/>
      <c r="V52" s="102">
        <f>IF(OR(AND(J52="", K52=""), AND(J52=Sheet1!$C$9,K52=Sheet1!$E$2), AND(J52="",K52=Sheet1!$E$2), AND(K52="",J52=Sheet1!$C$9)), 0, Sheet1!L$2)</f>
        <v>0</v>
      </c>
      <c r="W52" s="102">
        <f>SUM(COUNTIF(R52,Sheet1!$J$3),COUNTIF(R52,Sheet1!$J$4),COUNTIF(R52,Sheet1!$J$5))*Sheet1!L$6+SUM(COUNTIF(S52,Sheet1!$J$3),COUNTIF(S52,Sheet1!$J$4),COUNTIF(S52,Sheet1!$J$5))*Sheet1!L$6+SUM(COUNTIF(T52,Sheet1!$J$3),COUNTIF(T52,Sheet1!$J$4),COUNTIF(T52,Sheet1!$J$5))*Sheet1!L$6</f>
        <v>0</v>
      </c>
      <c r="X52" s="102">
        <f>SUM(COUNTIF(U52,Sheet1!$J$3),COUNTIF(U52,Sheet1!$J$4),COUNTIF(U52,Sheet1!$J$5))*Sheet1!L$7</f>
        <v>0</v>
      </c>
      <c r="Y52" s="102">
        <f>+SUMIF(Sheet1!$F$3:$F$10,L52,Sheet1!$G$3:$G$10)+SUMIF(Sheet1!$F$3:$F$10,O52,Sheet1!$G$3:$G$10)</f>
        <v>0</v>
      </c>
      <c r="Z52" s="102">
        <f t="shared" si="1"/>
        <v>0</v>
      </c>
      <c r="AA52" s="102">
        <f>+SUMIF(Sheet1!$F$3:$F$10,L52,Sheet1!$H$3:$H$10)+SUMIF(Sheet1!$F$3:$F$10,O52,Sheet1!$H$3:$H$10)</f>
        <v>0</v>
      </c>
      <c r="AB52" s="21"/>
      <c r="AC52" s="21"/>
    </row>
    <row r="53" spans="1:29" ht="21.75" customHeight="1">
      <c r="A53" s="48">
        <f t="shared" si="0"/>
        <v>0</v>
      </c>
      <c r="B53" s="21"/>
      <c r="C53" s="100">
        <v>40</v>
      </c>
      <c r="D53" s="198"/>
      <c r="E53" s="198"/>
      <c r="F53" s="199"/>
      <c r="G53" s="203"/>
      <c r="H53" s="203"/>
      <c r="I53" s="101" t="str">
        <f>IF(H53=0,"",DATEDIF(H53,Sheet1!$C$13,"Y"))</f>
        <v/>
      </c>
      <c r="J53" s="199"/>
      <c r="K53" s="199"/>
      <c r="L53" s="199"/>
      <c r="M53" s="203"/>
      <c r="N53" s="199"/>
      <c r="O53" s="199"/>
      <c r="P53" s="203"/>
      <c r="Q53" s="199"/>
      <c r="R53" s="205"/>
      <c r="S53" s="205"/>
      <c r="T53" s="205"/>
      <c r="U53" s="205"/>
      <c r="V53" s="102">
        <f>IF(OR(AND(J53="", K53=""), AND(J53=Sheet1!$C$9,K53=Sheet1!$E$2), AND(J53="",K53=Sheet1!$E$2), AND(K53="",J53=Sheet1!$C$9)), 0, Sheet1!L$2)</f>
        <v>0</v>
      </c>
      <c r="W53" s="102">
        <f>SUM(COUNTIF(R53,Sheet1!$J$3),COUNTIF(R53,Sheet1!$J$4),COUNTIF(R53,Sheet1!$J$5))*Sheet1!L$6+SUM(COUNTIF(S53,Sheet1!$J$3),COUNTIF(S53,Sheet1!$J$4),COUNTIF(S53,Sheet1!$J$5))*Sheet1!L$6+SUM(COUNTIF(T53,Sheet1!$J$3),COUNTIF(T53,Sheet1!$J$4),COUNTIF(T53,Sheet1!$J$5))*Sheet1!L$6</f>
        <v>0</v>
      </c>
      <c r="X53" s="102">
        <f>SUM(COUNTIF(U53,Sheet1!$J$3),COUNTIF(U53,Sheet1!$J$4),COUNTIF(U53,Sheet1!$J$5))*Sheet1!L$7</f>
        <v>0</v>
      </c>
      <c r="Y53" s="102">
        <f>+SUMIF(Sheet1!$F$3:$F$10,L53,Sheet1!$G$3:$G$10)+SUMIF(Sheet1!$F$3:$F$10,O53,Sheet1!$G$3:$G$10)</f>
        <v>0</v>
      </c>
      <c r="Z53" s="102">
        <f t="shared" si="1"/>
        <v>0</v>
      </c>
      <c r="AA53" s="102">
        <f>+SUMIF(Sheet1!$F$3:$F$10,L53,Sheet1!$H$3:$H$10)+SUMIF(Sheet1!$F$3:$F$10,O53,Sheet1!$H$3:$H$10)</f>
        <v>0</v>
      </c>
      <c r="AB53" s="21"/>
      <c r="AC53" s="21"/>
    </row>
    <row r="54" spans="1:29" ht="21.75" customHeight="1">
      <c r="A54" s="48">
        <f t="shared" si="0"/>
        <v>0</v>
      </c>
      <c r="B54" s="21"/>
      <c r="C54" s="100">
        <v>41</v>
      </c>
      <c r="D54" s="198"/>
      <c r="E54" s="198"/>
      <c r="F54" s="199"/>
      <c r="G54" s="203"/>
      <c r="H54" s="203"/>
      <c r="I54" s="101" t="str">
        <f>IF(H54=0,"",DATEDIF(H54,Sheet1!$C$13,"Y"))</f>
        <v/>
      </c>
      <c r="J54" s="199"/>
      <c r="K54" s="199"/>
      <c r="L54" s="199"/>
      <c r="M54" s="203"/>
      <c r="N54" s="199"/>
      <c r="O54" s="199"/>
      <c r="P54" s="203"/>
      <c r="Q54" s="199"/>
      <c r="R54" s="205"/>
      <c r="S54" s="205"/>
      <c r="T54" s="205"/>
      <c r="U54" s="205"/>
      <c r="V54" s="102">
        <f>IF(OR(AND(J54="", K54=""), AND(J54=Sheet1!$C$9,K54=Sheet1!$E$2), AND(J54="",K54=Sheet1!$E$2), AND(K54="",J54=Sheet1!$C$9)), 0, Sheet1!L$2)</f>
        <v>0</v>
      </c>
      <c r="W54" s="102">
        <f>SUM(COUNTIF(R54,Sheet1!$J$3),COUNTIF(R54,Sheet1!$J$4),COUNTIF(R54,Sheet1!$J$5))*Sheet1!L$6+SUM(COUNTIF(S54,Sheet1!$J$3),COUNTIF(S54,Sheet1!$J$4),COUNTIF(S54,Sheet1!$J$5))*Sheet1!L$6+SUM(COUNTIF(T54,Sheet1!$J$3),COUNTIF(T54,Sheet1!$J$4),COUNTIF(T54,Sheet1!$J$5))*Sheet1!L$6</f>
        <v>0</v>
      </c>
      <c r="X54" s="102">
        <f>SUM(COUNTIF(U54,Sheet1!$J$3),COUNTIF(U54,Sheet1!$J$4),COUNTIF(U54,Sheet1!$J$5))*Sheet1!L$7</f>
        <v>0</v>
      </c>
      <c r="Y54" s="102">
        <f>+SUMIF(Sheet1!$F$3:$F$10,L54,Sheet1!$G$3:$G$10)+SUMIF(Sheet1!$F$3:$F$10,O54,Sheet1!$G$3:$G$10)</f>
        <v>0</v>
      </c>
      <c r="Z54" s="102">
        <f t="shared" si="1"/>
        <v>0</v>
      </c>
      <c r="AA54" s="102">
        <f>+SUMIF(Sheet1!$F$3:$F$10,L54,Sheet1!$H$3:$H$10)+SUMIF(Sheet1!$F$3:$F$10,O54,Sheet1!$H$3:$H$10)</f>
        <v>0</v>
      </c>
      <c r="AB54" s="21"/>
      <c r="AC54" s="21"/>
    </row>
    <row r="55" spans="1:29" ht="21.75" customHeight="1">
      <c r="A55" s="48">
        <f t="shared" si="0"/>
        <v>0</v>
      </c>
      <c r="B55" s="21"/>
      <c r="C55" s="100">
        <v>42</v>
      </c>
      <c r="D55" s="198"/>
      <c r="E55" s="198"/>
      <c r="F55" s="199"/>
      <c r="G55" s="203"/>
      <c r="H55" s="203"/>
      <c r="I55" s="101" t="str">
        <f>IF(H55=0,"",DATEDIF(H55,Sheet1!$C$13,"Y"))</f>
        <v/>
      </c>
      <c r="J55" s="199"/>
      <c r="K55" s="199"/>
      <c r="L55" s="199"/>
      <c r="M55" s="203"/>
      <c r="N55" s="199"/>
      <c r="O55" s="199"/>
      <c r="P55" s="203"/>
      <c r="Q55" s="199"/>
      <c r="R55" s="205"/>
      <c r="S55" s="205"/>
      <c r="T55" s="205"/>
      <c r="U55" s="205"/>
      <c r="V55" s="102">
        <f>IF(OR(AND(J55="", K55=""), AND(J55=Sheet1!$C$9,K55=Sheet1!$E$2), AND(J55="",K55=Sheet1!$E$2), AND(K55="",J55=Sheet1!$C$9)), 0, Sheet1!L$2)</f>
        <v>0</v>
      </c>
      <c r="W55" s="102">
        <f>SUM(COUNTIF(R55,Sheet1!$J$3),COUNTIF(R55,Sheet1!$J$4),COUNTIF(R55,Sheet1!$J$5))*Sheet1!L$6+SUM(COUNTIF(S55,Sheet1!$J$3),COUNTIF(S55,Sheet1!$J$4),COUNTIF(S55,Sheet1!$J$5))*Sheet1!L$6+SUM(COUNTIF(T55,Sheet1!$J$3),COUNTIF(T55,Sheet1!$J$4),COUNTIF(T55,Sheet1!$J$5))*Sheet1!L$6</f>
        <v>0</v>
      </c>
      <c r="X55" s="102">
        <f>SUM(COUNTIF(U55,Sheet1!$J$3),COUNTIF(U55,Sheet1!$J$4),COUNTIF(U55,Sheet1!$J$5))*Sheet1!L$7</f>
        <v>0</v>
      </c>
      <c r="Y55" s="102">
        <f>+SUMIF(Sheet1!$F$3:$F$10,L55,Sheet1!$G$3:$G$10)+SUMIF(Sheet1!$F$3:$F$10,O55,Sheet1!$G$3:$G$10)</f>
        <v>0</v>
      </c>
      <c r="Z55" s="102">
        <f t="shared" si="1"/>
        <v>0</v>
      </c>
      <c r="AA55" s="102">
        <f>+SUMIF(Sheet1!$F$3:$F$10,L55,Sheet1!$H$3:$H$10)+SUMIF(Sheet1!$F$3:$F$10,O55,Sheet1!$H$3:$H$10)</f>
        <v>0</v>
      </c>
      <c r="AB55" s="21"/>
      <c r="AC55" s="21"/>
    </row>
    <row r="56" spans="1:29" ht="21.75" customHeight="1">
      <c r="A56" s="48">
        <f t="shared" si="0"/>
        <v>0</v>
      </c>
      <c r="B56" s="21"/>
      <c r="C56" s="100">
        <v>43</v>
      </c>
      <c r="D56" s="198"/>
      <c r="E56" s="198"/>
      <c r="F56" s="199"/>
      <c r="G56" s="203"/>
      <c r="H56" s="203"/>
      <c r="I56" s="101" t="str">
        <f>IF(H56=0,"",DATEDIF(H56,Sheet1!$C$13,"Y"))</f>
        <v/>
      </c>
      <c r="J56" s="199"/>
      <c r="K56" s="199"/>
      <c r="L56" s="199"/>
      <c r="M56" s="203"/>
      <c r="N56" s="199"/>
      <c r="O56" s="199"/>
      <c r="P56" s="203"/>
      <c r="Q56" s="199"/>
      <c r="R56" s="205"/>
      <c r="S56" s="205"/>
      <c r="T56" s="205"/>
      <c r="U56" s="205"/>
      <c r="V56" s="102">
        <f>IF(OR(AND(J56="", K56=""), AND(J56=Sheet1!$C$9,K56=Sheet1!$E$2), AND(J56="",K56=Sheet1!$E$2), AND(K56="",J56=Sheet1!$C$9)), 0, Sheet1!L$2)</f>
        <v>0</v>
      </c>
      <c r="W56" s="102">
        <f>SUM(COUNTIF(R56,Sheet1!$J$3),COUNTIF(R56,Sheet1!$J$4),COUNTIF(R56,Sheet1!$J$5))*Sheet1!L$6+SUM(COUNTIF(S56,Sheet1!$J$3),COUNTIF(S56,Sheet1!$J$4),COUNTIF(S56,Sheet1!$J$5))*Sheet1!L$6+SUM(COUNTIF(T56,Sheet1!$J$3),COUNTIF(T56,Sheet1!$J$4),COUNTIF(T56,Sheet1!$J$5))*Sheet1!L$6</f>
        <v>0</v>
      </c>
      <c r="X56" s="102">
        <f>SUM(COUNTIF(U56,Sheet1!$J$3),COUNTIF(U56,Sheet1!$J$4),COUNTIF(U56,Sheet1!$J$5))*Sheet1!L$7</f>
        <v>0</v>
      </c>
      <c r="Y56" s="102">
        <f>+SUMIF(Sheet1!$F$3:$F$10,L56,Sheet1!$G$3:$G$10)+SUMIF(Sheet1!$F$3:$F$10,O56,Sheet1!$G$3:$G$10)</f>
        <v>0</v>
      </c>
      <c r="Z56" s="102">
        <f t="shared" si="1"/>
        <v>0</v>
      </c>
      <c r="AA56" s="102">
        <f>+SUMIF(Sheet1!$F$3:$F$10,L56,Sheet1!$H$3:$H$10)+SUMIF(Sheet1!$F$3:$F$10,O56,Sheet1!$H$3:$H$10)</f>
        <v>0</v>
      </c>
      <c r="AB56" s="21"/>
      <c r="AC56" s="21"/>
    </row>
    <row r="57" spans="1:29" ht="21.75" customHeight="1">
      <c r="A57" s="48">
        <f t="shared" si="0"/>
        <v>0</v>
      </c>
      <c r="B57" s="21"/>
      <c r="C57" s="100">
        <v>44</v>
      </c>
      <c r="D57" s="198"/>
      <c r="E57" s="198"/>
      <c r="F57" s="199"/>
      <c r="G57" s="203"/>
      <c r="H57" s="203"/>
      <c r="I57" s="101" t="str">
        <f>IF(H57=0,"",DATEDIF(H57,Sheet1!$C$13,"Y"))</f>
        <v/>
      </c>
      <c r="J57" s="199"/>
      <c r="K57" s="199"/>
      <c r="L57" s="199"/>
      <c r="M57" s="203"/>
      <c r="N57" s="199"/>
      <c r="O57" s="199"/>
      <c r="P57" s="203"/>
      <c r="Q57" s="199"/>
      <c r="R57" s="205"/>
      <c r="S57" s="205"/>
      <c r="T57" s="205"/>
      <c r="U57" s="205"/>
      <c r="V57" s="102">
        <f>IF(OR(AND(J57="", K57=""), AND(J57=Sheet1!$C$9,K57=Sheet1!$E$2), AND(J57="",K57=Sheet1!$E$2), AND(K57="",J57=Sheet1!$C$9)), 0, Sheet1!L$2)</f>
        <v>0</v>
      </c>
      <c r="W57" s="102">
        <f>SUM(COUNTIF(R57,Sheet1!$J$3),COUNTIF(R57,Sheet1!$J$4),COUNTIF(R57,Sheet1!$J$5))*Sheet1!L$6+SUM(COUNTIF(S57,Sheet1!$J$3),COUNTIF(S57,Sheet1!$J$4),COUNTIF(S57,Sheet1!$J$5))*Sheet1!L$6+SUM(COUNTIF(T57,Sheet1!$J$3),COUNTIF(T57,Sheet1!$J$4),COUNTIF(T57,Sheet1!$J$5))*Sheet1!L$6</f>
        <v>0</v>
      </c>
      <c r="X57" s="102">
        <f>SUM(COUNTIF(U57,Sheet1!$J$3),COUNTIF(U57,Sheet1!$J$4),COUNTIF(U57,Sheet1!$J$5))*Sheet1!L$7</f>
        <v>0</v>
      </c>
      <c r="Y57" s="102">
        <f>+SUMIF(Sheet1!$F$3:$F$10,L57,Sheet1!$G$3:$G$10)+SUMIF(Sheet1!$F$3:$F$10,O57,Sheet1!$G$3:$G$10)</f>
        <v>0</v>
      </c>
      <c r="Z57" s="102">
        <f t="shared" si="1"/>
        <v>0</v>
      </c>
      <c r="AA57" s="102">
        <f>+SUMIF(Sheet1!$F$3:$F$10,L57,Sheet1!$H$3:$H$10)+SUMIF(Sheet1!$F$3:$F$10,O57,Sheet1!$H$3:$H$10)</f>
        <v>0</v>
      </c>
      <c r="AB57" s="21"/>
      <c r="AC57" s="21"/>
    </row>
    <row r="58" spans="1:29" ht="21.75" customHeight="1">
      <c r="A58" s="48">
        <f t="shared" si="0"/>
        <v>0</v>
      </c>
      <c r="B58" s="21"/>
      <c r="C58" s="100">
        <v>45</v>
      </c>
      <c r="D58" s="198"/>
      <c r="E58" s="198"/>
      <c r="F58" s="199"/>
      <c r="G58" s="203"/>
      <c r="H58" s="203"/>
      <c r="I58" s="101" t="str">
        <f>IF(H58=0,"",DATEDIF(H58,Sheet1!$C$13,"Y"))</f>
        <v/>
      </c>
      <c r="J58" s="199"/>
      <c r="K58" s="199"/>
      <c r="L58" s="199"/>
      <c r="M58" s="203"/>
      <c r="N58" s="199"/>
      <c r="O58" s="199"/>
      <c r="P58" s="203"/>
      <c r="Q58" s="199"/>
      <c r="R58" s="205"/>
      <c r="S58" s="205"/>
      <c r="T58" s="205"/>
      <c r="U58" s="205"/>
      <c r="V58" s="102">
        <f>IF(OR(AND(J58="", K58=""), AND(J58=Sheet1!$C$9,K58=Sheet1!$E$2), AND(J58="",K58=Sheet1!$E$2), AND(K58="",J58=Sheet1!$C$9)), 0, Sheet1!L$2)</f>
        <v>0</v>
      </c>
      <c r="W58" s="102">
        <f>SUM(COUNTIF(R58,Sheet1!$J$3),COUNTIF(R58,Sheet1!$J$4),COUNTIF(R58,Sheet1!$J$5))*Sheet1!L$6+SUM(COUNTIF(S58,Sheet1!$J$3),COUNTIF(S58,Sheet1!$J$4),COUNTIF(S58,Sheet1!$J$5))*Sheet1!L$6+SUM(COUNTIF(T58,Sheet1!$J$3),COUNTIF(T58,Sheet1!$J$4),COUNTIF(T58,Sheet1!$J$5))*Sheet1!L$6</f>
        <v>0</v>
      </c>
      <c r="X58" s="102">
        <f>SUM(COUNTIF(U58,Sheet1!$J$3),COUNTIF(U58,Sheet1!$J$4),COUNTIF(U58,Sheet1!$J$5))*Sheet1!L$7</f>
        <v>0</v>
      </c>
      <c r="Y58" s="102">
        <f>+SUMIF(Sheet1!$F$3:$F$10,L58,Sheet1!$G$3:$G$10)+SUMIF(Sheet1!$F$3:$F$10,O58,Sheet1!$G$3:$G$10)</f>
        <v>0</v>
      </c>
      <c r="Z58" s="102">
        <f t="shared" si="1"/>
        <v>0</v>
      </c>
      <c r="AA58" s="102">
        <f>+SUMIF(Sheet1!$F$3:$F$10,L58,Sheet1!$H$3:$H$10)+SUMIF(Sheet1!$F$3:$F$10,O58,Sheet1!$H$3:$H$10)</f>
        <v>0</v>
      </c>
      <c r="AB58" s="21"/>
      <c r="AC58" s="21"/>
    </row>
    <row r="59" spans="1:29" ht="21.75" customHeight="1">
      <c r="A59" s="48">
        <f t="shared" si="0"/>
        <v>0</v>
      </c>
      <c r="B59" s="21"/>
      <c r="C59" s="100">
        <v>46</v>
      </c>
      <c r="D59" s="198"/>
      <c r="E59" s="198"/>
      <c r="F59" s="199"/>
      <c r="G59" s="203"/>
      <c r="H59" s="203"/>
      <c r="I59" s="101" t="str">
        <f>IF(H59=0,"",DATEDIF(H59,Sheet1!$C$13,"Y"))</f>
        <v/>
      </c>
      <c r="J59" s="199"/>
      <c r="K59" s="199"/>
      <c r="L59" s="199"/>
      <c r="M59" s="203"/>
      <c r="N59" s="199"/>
      <c r="O59" s="199"/>
      <c r="P59" s="203"/>
      <c r="Q59" s="199"/>
      <c r="R59" s="205"/>
      <c r="S59" s="205"/>
      <c r="T59" s="205"/>
      <c r="U59" s="205"/>
      <c r="V59" s="102">
        <f>IF(OR(AND(J59="", K59=""), AND(J59=Sheet1!$C$9,K59=Sheet1!$E$2), AND(J59="",K59=Sheet1!$E$2), AND(K59="",J59=Sheet1!$C$9)), 0, Sheet1!L$2)</f>
        <v>0</v>
      </c>
      <c r="W59" s="102">
        <f>SUM(COUNTIF(R59,Sheet1!$J$3),COUNTIF(R59,Sheet1!$J$4),COUNTIF(R59,Sheet1!$J$5))*Sheet1!L$6+SUM(COUNTIF(S59,Sheet1!$J$3),COUNTIF(S59,Sheet1!$J$4),COUNTIF(S59,Sheet1!$J$5))*Sheet1!L$6+SUM(COUNTIF(T59,Sheet1!$J$3),COUNTIF(T59,Sheet1!$J$4),COUNTIF(T59,Sheet1!$J$5))*Sheet1!L$6</f>
        <v>0</v>
      </c>
      <c r="X59" s="102">
        <f>SUM(COUNTIF(U59,Sheet1!$J$3),COUNTIF(U59,Sheet1!$J$4),COUNTIF(U59,Sheet1!$J$5))*Sheet1!L$7</f>
        <v>0</v>
      </c>
      <c r="Y59" s="102">
        <f>+SUMIF(Sheet1!$F$3:$F$10,L59,Sheet1!$G$3:$G$10)+SUMIF(Sheet1!$F$3:$F$10,O59,Sheet1!$G$3:$G$10)</f>
        <v>0</v>
      </c>
      <c r="Z59" s="102">
        <f t="shared" si="1"/>
        <v>0</v>
      </c>
      <c r="AA59" s="102">
        <f>+SUMIF(Sheet1!$F$3:$F$10,L59,Sheet1!$H$3:$H$10)+SUMIF(Sheet1!$F$3:$F$10,O59,Sheet1!$H$3:$H$10)</f>
        <v>0</v>
      </c>
      <c r="AB59" s="21"/>
      <c r="AC59" s="21"/>
    </row>
    <row r="60" spans="1:29" ht="21.75" customHeight="1">
      <c r="A60" s="48">
        <f t="shared" si="0"/>
        <v>0</v>
      </c>
      <c r="B60" s="21"/>
      <c r="C60" s="100">
        <v>47</v>
      </c>
      <c r="D60" s="198"/>
      <c r="E60" s="198"/>
      <c r="F60" s="199"/>
      <c r="G60" s="203"/>
      <c r="H60" s="203"/>
      <c r="I60" s="101" t="str">
        <f>IF(H60=0,"",DATEDIF(H60,Sheet1!$C$13,"Y"))</f>
        <v/>
      </c>
      <c r="J60" s="199"/>
      <c r="K60" s="199"/>
      <c r="L60" s="199"/>
      <c r="M60" s="203"/>
      <c r="N60" s="199"/>
      <c r="O60" s="199"/>
      <c r="P60" s="203"/>
      <c r="Q60" s="199"/>
      <c r="R60" s="205"/>
      <c r="S60" s="205"/>
      <c r="T60" s="205"/>
      <c r="U60" s="205"/>
      <c r="V60" s="102">
        <f>IF(OR(AND(J60="", K60=""), AND(J60=Sheet1!$C$9,K60=Sheet1!$E$2), AND(J60="",K60=Sheet1!$E$2), AND(K60="",J60=Sheet1!$C$9)), 0, Sheet1!L$2)</f>
        <v>0</v>
      </c>
      <c r="W60" s="102">
        <f>SUM(COUNTIF(R60,Sheet1!$J$3),COUNTIF(R60,Sheet1!$J$4),COUNTIF(R60,Sheet1!$J$5))*Sheet1!L$6+SUM(COUNTIF(S60,Sheet1!$J$3),COUNTIF(S60,Sheet1!$J$4),COUNTIF(S60,Sheet1!$J$5))*Sheet1!L$6+SUM(COUNTIF(T60,Sheet1!$J$3),COUNTIF(T60,Sheet1!$J$4),COUNTIF(T60,Sheet1!$J$5))*Sheet1!L$6</f>
        <v>0</v>
      </c>
      <c r="X60" s="102">
        <f>SUM(COUNTIF(U60,Sheet1!$J$3),COUNTIF(U60,Sheet1!$J$4),COUNTIF(U60,Sheet1!$J$5))*Sheet1!L$7</f>
        <v>0</v>
      </c>
      <c r="Y60" s="102">
        <f>+SUMIF(Sheet1!$F$3:$F$10,L60,Sheet1!$G$3:$G$10)+SUMIF(Sheet1!$F$3:$F$10,O60,Sheet1!$G$3:$G$10)</f>
        <v>0</v>
      </c>
      <c r="Z60" s="102">
        <f t="shared" si="1"/>
        <v>0</v>
      </c>
      <c r="AA60" s="102">
        <f>+SUMIF(Sheet1!$F$3:$F$10,L60,Sheet1!$H$3:$H$10)+SUMIF(Sheet1!$F$3:$F$10,O60,Sheet1!$H$3:$H$10)</f>
        <v>0</v>
      </c>
      <c r="AB60" s="21"/>
      <c r="AC60" s="21"/>
    </row>
    <row r="61" spans="1:29" ht="21.75" customHeight="1">
      <c r="A61" s="48">
        <f t="shared" si="0"/>
        <v>0</v>
      </c>
      <c r="B61" s="21"/>
      <c r="C61" s="100">
        <v>48</v>
      </c>
      <c r="D61" s="198"/>
      <c r="E61" s="198"/>
      <c r="F61" s="199"/>
      <c r="G61" s="203"/>
      <c r="H61" s="203"/>
      <c r="I61" s="101" t="str">
        <f>IF(H61=0,"",DATEDIF(H61,Sheet1!$C$13,"Y"))</f>
        <v/>
      </c>
      <c r="J61" s="199"/>
      <c r="K61" s="199"/>
      <c r="L61" s="199"/>
      <c r="M61" s="203"/>
      <c r="N61" s="199"/>
      <c r="O61" s="199"/>
      <c r="P61" s="203"/>
      <c r="Q61" s="199"/>
      <c r="R61" s="205"/>
      <c r="S61" s="205"/>
      <c r="T61" s="205"/>
      <c r="U61" s="205"/>
      <c r="V61" s="102">
        <f>IF(OR(AND(J61="", K61=""), AND(J61=Sheet1!$C$9,K61=Sheet1!$E$2), AND(J61="",K61=Sheet1!$E$2), AND(K61="",J61=Sheet1!$C$9)), 0, Sheet1!L$2)</f>
        <v>0</v>
      </c>
      <c r="W61" s="102">
        <f>SUM(COUNTIF(R61,Sheet1!$J$3),COUNTIF(R61,Sheet1!$J$4),COUNTIF(R61,Sheet1!$J$5))*Sheet1!L$6+SUM(COUNTIF(S61,Sheet1!$J$3),COUNTIF(S61,Sheet1!$J$4),COUNTIF(S61,Sheet1!$J$5))*Sheet1!L$6+SUM(COUNTIF(T61,Sheet1!$J$3),COUNTIF(T61,Sheet1!$J$4),COUNTIF(T61,Sheet1!$J$5))*Sheet1!L$6</f>
        <v>0</v>
      </c>
      <c r="X61" s="102">
        <f>SUM(COUNTIF(U61,Sheet1!$J$3),COUNTIF(U61,Sheet1!$J$4),COUNTIF(U61,Sheet1!$J$5))*Sheet1!L$7</f>
        <v>0</v>
      </c>
      <c r="Y61" s="102">
        <f>+SUMIF(Sheet1!$F$3:$F$10,L61,Sheet1!$G$3:$G$10)+SUMIF(Sheet1!$F$3:$F$10,O61,Sheet1!$G$3:$G$10)</f>
        <v>0</v>
      </c>
      <c r="Z61" s="102">
        <f t="shared" si="1"/>
        <v>0</v>
      </c>
      <c r="AA61" s="102">
        <f>+SUMIF(Sheet1!$F$3:$F$10,L61,Sheet1!$H$3:$H$10)+SUMIF(Sheet1!$F$3:$F$10,O61,Sheet1!$H$3:$H$10)</f>
        <v>0</v>
      </c>
      <c r="AB61" s="21"/>
      <c r="AC61" s="21"/>
    </row>
    <row r="62" spans="1:29" ht="21.75" customHeight="1">
      <c r="A62" s="48">
        <f t="shared" si="0"/>
        <v>0</v>
      </c>
      <c r="B62" s="21"/>
      <c r="C62" s="100">
        <v>49</v>
      </c>
      <c r="D62" s="198"/>
      <c r="E62" s="198"/>
      <c r="F62" s="199"/>
      <c r="G62" s="203"/>
      <c r="H62" s="203"/>
      <c r="I62" s="101" t="str">
        <f>IF(H62=0,"",DATEDIF(H62,Sheet1!$C$13,"Y"))</f>
        <v/>
      </c>
      <c r="J62" s="199"/>
      <c r="K62" s="199"/>
      <c r="L62" s="199"/>
      <c r="M62" s="203"/>
      <c r="N62" s="199"/>
      <c r="O62" s="199"/>
      <c r="P62" s="203"/>
      <c r="Q62" s="199"/>
      <c r="R62" s="205"/>
      <c r="S62" s="205"/>
      <c r="T62" s="205"/>
      <c r="U62" s="205"/>
      <c r="V62" s="102">
        <f>IF(OR(AND(J62="", K62=""), AND(J62=Sheet1!$C$9,K62=Sheet1!$E$2), AND(J62="",K62=Sheet1!$E$2), AND(K62="",J62=Sheet1!$C$9)), 0, Sheet1!L$2)</f>
        <v>0</v>
      </c>
      <c r="W62" s="102">
        <f>SUM(COUNTIF(R62,Sheet1!$J$3),COUNTIF(R62,Sheet1!$J$4),COUNTIF(R62,Sheet1!$J$5))*Sheet1!L$6+SUM(COUNTIF(S62,Sheet1!$J$3),COUNTIF(S62,Sheet1!$J$4),COUNTIF(S62,Sheet1!$J$5))*Sheet1!L$6+SUM(COUNTIF(T62,Sheet1!$J$3),COUNTIF(T62,Sheet1!$J$4),COUNTIF(T62,Sheet1!$J$5))*Sheet1!L$6</f>
        <v>0</v>
      </c>
      <c r="X62" s="102">
        <f>SUM(COUNTIF(U62,Sheet1!$J$3),COUNTIF(U62,Sheet1!$J$4),COUNTIF(U62,Sheet1!$J$5))*Sheet1!L$7</f>
        <v>0</v>
      </c>
      <c r="Y62" s="102">
        <f>+SUMIF(Sheet1!$F$3:$F$10,L62,Sheet1!$G$3:$G$10)+SUMIF(Sheet1!$F$3:$F$10,O62,Sheet1!$G$3:$G$10)</f>
        <v>0</v>
      </c>
      <c r="Z62" s="102">
        <f t="shared" si="1"/>
        <v>0</v>
      </c>
      <c r="AA62" s="102">
        <f>+SUMIF(Sheet1!$F$3:$F$10,L62,Sheet1!$H$3:$H$10)+SUMIF(Sheet1!$F$3:$F$10,O62,Sheet1!$H$3:$H$10)</f>
        <v>0</v>
      </c>
      <c r="AB62" s="21"/>
      <c r="AC62" s="21"/>
    </row>
    <row r="63" spans="1:29" ht="21.75" customHeight="1">
      <c r="A63" s="48">
        <f t="shared" si="0"/>
        <v>0</v>
      </c>
      <c r="B63" s="21"/>
      <c r="C63" s="100">
        <v>50</v>
      </c>
      <c r="D63" s="198"/>
      <c r="E63" s="198"/>
      <c r="F63" s="199"/>
      <c r="G63" s="203"/>
      <c r="H63" s="203"/>
      <c r="I63" s="101" t="str">
        <f>IF(H63=0,"",DATEDIF(H63,Sheet1!$C$13,"Y"))</f>
        <v/>
      </c>
      <c r="J63" s="199"/>
      <c r="K63" s="199"/>
      <c r="L63" s="199"/>
      <c r="M63" s="203"/>
      <c r="N63" s="199"/>
      <c r="O63" s="199"/>
      <c r="P63" s="203"/>
      <c r="Q63" s="199"/>
      <c r="R63" s="205"/>
      <c r="S63" s="205"/>
      <c r="T63" s="205"/>
      <c r="U63" s="205"/>
      <c r="V63" s="102">
        <f>IF(OR(AND(J63="", K63=""), AND(J63=Sheet1!$C$9,K63=Sheet1!$E$2), AND(J63="",K63=Sheet1!$E$2), AND(K63="",J63=Sheet1!$C$9)), 0, Sheet1!L$2)</f>
        <v>0</v>
      </c>
      <c r="W63" s="102">
        <f>SUM(COUNTIF(R63,Sheet1!$J$3),COUNTIF(R63,Sheet1!$J$4),COUNTIF(R63,Sheet1!$J$5))*Sheet1!L$6+SUM(COUNTIF(S63,Sheet1!$J$3),COUNTIF(S63,Sheet1!$J$4),COUNTIF(S63,Sheet1!$J$5))*Sheet1!L$6+SUM(COUNTIF(T63,Sheet1!$J$3),COUNTIF(T63,Sheet1!$J$4),COUNTIF(T63,Sheet1!$J$5))*Sheet1!L$6</f>
        <v>0</v>
      </c>
      <c r="X63" s="102">
        <f>SUM(COUNTIF(U63,Sheet1!$J$3),COUNTIF(U63,Sheet1!$J$4),COUNTIF(U63,Sheet1!$J$5))*Sheet1!L$7</f>
        <v>0</v>
      </c>
      <c r="Y63" s="102">
        <f>+SUMIF(Sheet1!$F$3:$F$10,L63,Sheet1!$G$3:$G$10)+SUMIF(Sheet1!$F$3:$F$10,O63,Sheet1!$G$3:$G$10)</f>
        <v>0</v>
      </c>
      <c r="Z63" s="102">
        <f t="shared" si="1"/>
        <v>0</v>
      </c>
      <c r="AA63" s="102">
        <f>+SUMIF(Sheet1!$F$3:$F$10,L63,Sheet1!$H$3:$H$10)+SUMIF(Sheet1!$F$3:$F$10,O63,Sheet1!$H$3:$H$10)</f>
        <v>0</v>
      </c>
      <c r="AB63" s="21"/>
      <c r="AC63" s="21"/>
    </row>
    <row r="64" spans="1:29" ht="21.75" customHeight="1">
      <c r="A64" s="48">
        <f t="shared" si="0"/>
        <v>0</v>
      </c>
      <c r="B64" s="21"/>
      <c r="C64" s="100">
        <v>51</v>
      </c>
      <c r="D64" s="198"/>
      <c r="E64" s="198"/>
      <c r="F64" s="199"/>
      <c r="G64" s="203"/>
      <c r="H64" s="203"/>
      <c r="I64" s="101" t="str">
        <f>IF(H64=0,"",DATEDIF(H64,Sheet1!$C$13,"Y"))</f>
        <v/>
      </c>
      <c r="J64" s="199"/>
      <c r="K64" s="199"/>
      <c r="L64" s="199"/>
      <c r="M64" s="203"/>
      <c r="N64" s="199"/>
      <c r="O64" s="199"/>
      <c r="P64" s="203"/>
      <c r="Q64" s="199"/>
      <c r="R64" s="205"/>
      <c r="S64" s="205"/>
      <c r="T64" s="205"/>
      <c r="U64" s="205"/>
      <c r="V64" s="102">
        <f>IF(OR(AND(J64="", K64=""), AND(J64=Sheet1!$C$9,K64=Sheet1!$E$2), AND(J64="",K64=Sheet1!$E$2), AND(K64="",J64=Sheet1!$C$9)), 0, Sheet1!L$2)</f>
        <v>0</v>
      </c>
      <c r="W64" s="102">
        <f>SUM(COUNTIF(R64,Sheet1!$J$3),COUNTIF(R64,Sheet1!$J$4),COUNTIF(R64,Sheet1!$J$5))*Sheet1!L$6+SUM(COUNTIF(S64,Sheet1!$J$3),COUNTIF(S64,Sheet1!$J$4),COUNTIF(S64,Sheet1!$J$5))*Sheet1!L$6+SUM(COUNTIF(T64,Sheet1!$J$3),COUNTIF(T64,Sheet1!$J$4),COUNTIF(T64,Sheet1!$J$5))*Sheet1!L$6</f>
        <v>0</v>
      </c>
      <c r="X64" s="102">
        <f>SUM(COUNTIF(U64,Sheet1!$J$3),COUNTIF(U64,Sheet1!$J$4),COUNTIF(U64,Sheet1!$J$5))*Sheet1!L$7</f>
        <v>0</v>
      </c>
      <c r="Y64" s="102">
        <f>+SUMIF(Sheet1!$F$3:$F$10,L64,Sheet1!$G$3:$G$10)+SUMIF(Sheet1!$F$3:$F$10,O64,Sheet1!$G$3:$G$10)</f>
        <v>0</v>
      </c>
      <c r="Z64" s="102">
        <f t="shared" si="1"/>
        <v>0</v>
      </c>
      <c r="AA64" s="102">
        <f>+SUMIF(Sheet1!$F$3:$F$10,L64,Sheet1!$H$3:$H$10)+SUMIF(Sheet1!$F$3:$F$10,O64,Sheet1!$H$3:$H$10)</f>
        <v>0</v>
      </c>
      <c r="AB64" s="21"/>
      <c r="AC64" s="21"/>
    </row>
    <row r="65" spans="1:29" ht="21.75" customHeight="1">
      <c r="A65" s="48">
        <f t="shared" si="0"/>
        <v>0</v>
      </c>
      <c r="B65" s="21"/>
      <c r="C65" s="100">
        <v>52</v>
      </c>
      <c r="D65" s="198"/>
      <c r="E65" s="198"/>
      <c r="F65" s="199"/>
      <c r="G65" s="203"/>
      <c r="H65" s="203"/>
      <c r="I65" s="101" t="str">
        <f>IF(H65=0,"",DATEDIF(H65,Sheet1!$C$13,"Y"))</f>
        <v/>
      </c>
      <c r="J65" s="199"/>
      <c r="K65" s="199"/>
      <c r="L65" s="199"/>
      <c r="M65" s="203"/>
      <c r="N65" s="199"/>
      <c r="O65" s="199"/>
      <c r="P65" s="203"/>
      <c r="Q65" s="199"/>
      <c r="R65" s="205"/>
      <c r="S65" s="205"/>
      <c r="T65" s="205"/>
      <c r="U65" s="205"/>
      <c r="V65" s="102">
        <f>IF(OR(AND(J65="", K65=""), AND(J65=Sheet1!$C$9,K65=Sheet1!$E$2), AND(J65="",K65=Sheet1!$E$2), AND(K65="",J65=Sheet1!$C$9)), 0, Sheet1!L$2)</f>
        <v>0</v>
      </c>
      <c r="W65" s="102">
        <f>SUM(COUNTIF(R65,Sheet1!$J$3),COUNTIF(R65,Sheet1!$J$4),COUNTIF(R65,Sheet1!$J$5))*Sheet1!L$6+SUM(COUNTIF(S65,Sheet1!$J$3),COUNTIF(S65,Sheet1!$J$4),COUNTIF(S65,Sheet1!$J$5))*Sheet1!L$6+SUM(COUNTIF(T65,Sheet1!$J$3),COUNTIF(T65,Sheet1!$J$4),COUNTIF(T65,Sheet1!$J$5))*Sheet1!L$6</f>
        <v>0</v>
      </c>
      <c r="X65" s="102">
        <f>SUM(COUNTIF(U65,Sheet1!$J$3),COUNTIF(U65,Sheet1!$J$4),COUNTIF(U65,Sheet1!$J$5))*Sheet1!L$7</f>
        <v>0</v>
      </c>
      <c r="Y65" s="102">
        <f>+SUMIF(Sheet1!$F$3:$F$10,L65,Sheet1!$G$3:$G$10)+SUMIF(Sheet1!$F$3:$F$10,O65,Sheet1!$G$3:$G$10)</f>
        <v>0</v>
      </c>
      <c r="Z65" s="102">
        <f t="shared" si="1"/>
        <v>0</v>
      </c>
      <c r="AA65" s="102">
        <f>+SUMIF(Sheet1!$F$3:$F$10,L65,Sheet1!$H$3:$H$10)+SUMIF(Sheet1!$F$3:$F$10,O65,Sheet1!$H$3:$H$10)</f>
        <v>0</v>
      </c>
      <c r="AB65" s="21"/>
      <c r="AC65" s="21"/>
    </row>
    <row r="66" spans="1:29" ht="21.75" customHeight="1">
      <c r="A66" s="48">
        <f t="shared" si="0"/>
        <v>0</v>
      </c>
      <c r="B66" s="21"/>
      <c r="C66" s="100">
        <v>53</v>
      </c>
      <c r="D66" s="198"/>
      <c r="E66" s="198"/>
      <c r="F66" s="199"/>
      <c r="G66" s="203"/>
      <c r="H66" s="203"/>
      <c r="I66" s="101" t="str">
        <f>IF(H66=0,"",DATEDIF(H66,Sheet1!$C$13,"Y"))</f>
        <v/>
      </c>
      <c r="J66" s="199"/>
      <c r="K66" s="199"/>
      <c r="L66" s="199"/>
      <c r="M66" s="203"/>
      <c r="N66" s="199"/>
      <c r="O66" s="199"/>
      <c r="P66" s="203"/>
      <c r="Q66" s="199"/>
      <c r="R66" s="205"/>
      <c r="S66" s="205"/>
      <c r="T66" s="205"/>
      <c r="U66" s="205"/>
      <c r="V66" s="102">
        <f>IF(OR(AND(J66="", K66=""), AND(J66=Sheet1!$C$9,K66=Sheet1!$E$2), AND(J66="",K66=Sheet1!$E$2), AND(K66="",J66=Sheet1!$C$9)), 0, Sheet1!L$2)</f>
        <v>0</v>
      </c>
      <c r="W66" s="102">
        <f>SUM(COUNTIF(R66,Sheet1!$J$3),COUNTIF(R66,Sheet1!$J$4),COUNTIF(R66,Sheet1!$J$5))*Sheet1!L$6+SUM(COUNTIF(S66,Sheet1!$J$3),COUNTIF(S66,Sheet1!$J$4),COUNTIF(S66,Sheet1!$J$5))*Sheet1!L$6+SUM(COUNTIF(T66,Sheet1!$J$3),COUNTIF(T66,Sheet1!$J$4),COUNTIF(T66,Sheet1!$J$5))*Sheet1!L$6</f>
        <v>0</v>
      </c>
      <c r="X66" s="102">
        <f>SUM(COUNTIF(U66,Sheet1!$J$3),COUNTIF(U66,Sheet1!$J$4),COUNTIF(U66,Sheet1!$J$5))*Sheet1!L$7</f>
        <v>0</v>
      </c>
      <c r="Y66" s="102">
        <f>+SUMIF(Sheet1!$F$3:$F$10,L66,Sheet1!$G$3:$G$10)+SUMIF(Sheet1!$F$3:$F$10,O66,Sheet1!$G$3:$G$10)</f>
        <v>0</v>
      </c>
      <c r="Z66" s="102">
        <f t="shared" si="1"/>
        <v>0</v>
      </c>
      <c r="AA66" s="102">
        <f>+SUMIF(Sheet1!$F$3:$F$10,L66,Sheet1!$H$3:$H$10)+SUMIF(Sheet1!$F$3:$F$10,O66,Sheet1!$H$3:$H$10)</f>
        <v>0</v>
      </c>
      <c r="AB66" s="21"/>
      <c r="AC66" s="21"/>
    </row>
    <row r="67" spans="1:29" ht="21.75" customHeight="1">
      <c r="A67" s="48">
        <f t="shared" si="0"/>
        <v>0</v>
      </c>
      <c r="B67" s="21"/>
      <c r="C67" s="100">
        <v>54</v>
      </c>
      <c r="D67" s="198"/>
      <c r="E67" s="198"/>
      <c r="F67" s="199"/>
      <c r="G67" s="203"/>
      <c r="H67" s="203"/>
      <c r="I67" s="101" t="str">
        <f>IF(H67=0,"",DATEDIF(H67,Sheet1!$C$13,"Y"))</f>
        <v/>
      </c>
      <c r="J67" s="199"/>
      <c r="K67" s="199"/>
      <c r="L67" s="199"/>
      <c r="M67" s="203"/>
      <c r="N67" s="199"/>
      <c r="O67" s="199"/>
      <c r="P67" s="203"/>
      <c r="Q67" s="199"/>
      <c r="R67" s="205"/>
      <c r="S67" s="205"/>
      <c r="T67" s="205"/>
      <c r="U67" s="205"/>
      <c r="V67" s="102">
        <f>IF(OR(AND(J67="", K67=""), AND(J67=Sheet1!$C$9,K67=Sheet1!$E$2), AND(J67="",K67=Sheet1!$E$2), AND(K67="",J67=Sheet1!$C$9)), 0, Sheet1!L$2)</f>
        <v>0</v>
      </c>
      <c r="W67" s="102">
        <f>SUM(COUNTIF(R67,Sheet1!$J$3),COUNTIF(R67,Sheet1!$J$4),COUNTIF(R67,Sheet1!$J$5))*Sheet1!L$6+SUM(COUNTIF(S67,Sheet1!$J$3),COUNTIF(S67,Sheet1!$J$4),COUNTIF(S67,Sheet1!$J$5))*Sheet1!L$6+SUM(COUNTIF(T67,Sheet1!$J$3),COUNTIF(T67,Sheet1!$J$4),COUNTIF(T67,Sheet1!$J$5))*Sheet1!L$6</f>
        <v>0</v>
      </c>
      <c r="X67" s="102">
        <f>SUM(COUNTIF(U67,Sheet1!$J$3),COUNTIF(U67,Sheet1!$J$4),COUNTIF(U67,Sheet1!$J$5))*Sheet1!L$7</f>
        <v>0</v>
      </c>
      <c r="Y67" s="102">
        <f>+SUMIF(Sheet1!$F$3:$F$10,L67,Sheet1!$G$3:$G$10)+SUMIF(Sheet1!$F$3:$F$10,O67,Sheet1!$G$3:$G$10)</f>
        <v>0</v>
      </c>
      <c r="Z67" s="102">
        <f t="shared" si="1"/>
        <v>0</v>
      </c>
      <c r="AA67" s="102">
        <f>+SUMIF(Sheet1!$F$3:$F$10,L67,Sheet1!$H$3:$H$10)+SUMIF(Sheet1!$F$3:$F$10,O67,Sheet1!$H$3:$H$10)</f>
        <v>0</v>
      </c>
      <c r="AB67" s="21"/>
      <c r="AC67" s="21"/>
    </row>
    <row r="68" spans="1:29" ht="21.75" customHeight="1">
      <c r="A68" s="48">
        <f t="shared" si="0"/>
        <v>0</v>
      </c>
      <c r="B68" s="21"/>
      <c r="C68" s="100">
        <v>55</v>
      </c>
      <c r="D68" s="198"/>
      <c r="E68" s="198"/>
      <c r="F68" s="199"/>
      <c r="G68" s="203"/>
      <c r="H68" s="203"/>
      <c r="I68" s="101" t="str">
        <f>IF(H68=0,"",DATEDIF(H68,Sheet1!$C$13,"Y"))</f>
        <v/>
      </c>
      <c r="J68" s="199"/>
      <c r="K68" s="199"/>
      <c r="L68" s="199"/>
      <c r="M68" s="203"/>
      <c r="N68" s="199"/>
      <c r="O68" s="199"/>
      <c r="P68" s="203"/>
      <c r="Q68" s="199"/>
      <c r="R68" s="205"/>
      <c r="S68" s="205"/>
      <c r="T68" s="205"/>
      <c r="U68" s="205"/>
      <c r="V68" s="102">
        <f>IF(OR(AND(J68="", K68=""), AND(J68=Sheet1!$C$9,K68=Sheet1!$E$2), AND(J68="",K68=Sheet1!$E$2), AND(K68="",J68=Sheet1!$C$9)), 0, Sheet1!L$2)</f>
        <v>0</v>
      </c>
      <c r="W68" s="102">
        <f>SUM(COUNTIF(R68,Sheet1!$J$3),COUNTIF(R68,Sheet1!$J$4),COUNTIF(R68,Sheet1!$J$5))*Sheet1!L$6+SUM(COUNTIF(S68,Sheet1!$J$3),COUNTIF(S68,Sheet1!$J$4),COUNTIF(S68,Sheet1!$J$5))*Sheet1!L$6+SUM(COUNTIF(T68,Sheet1!$J$3),COUNTIF(T68,Sheet1!$J$4),COUNTIF(T68,Sheet1!$J$5))*Sheet1!L$6</f>
        <v>0</v>
      </c>
      <c r="X68" s="102">
        <f>SUM(COUNTIF(U68,Sheet1!$J$3),COUNTIF(U68,Sheet1!$J$4),COUNTIF(U68,Sheet1!$J$5))*Sheet1!L$7</f>
        <v>0</v>
      </c>
      <c r="Y68" s="102">
        <f>+SUMIF(Sheet1!$F$3:$F$10,L68,Sheet1!$G$3:$G$10)+SUMIF(Sheet1!$F$3:$F$10,O68,Sheet1!$G$3:$G$10)</f>
        <v>0</v>
      </c>
      <c r="Z68" s="102">
        <f t="shared" si="1"/>
        <v>0</v>
      </c>
      <c r="AA68" s="102">
        <f>+SUMIF(Sheet1!$F$3:$F$10,L68,Sheet1!$H$3:$H$10)+SUMIF(Sheet1!$F$3:$F$10,O68,Sheet1!$H$3:$H$10)</f>
        <v>0</v>
      </c>
      <c r="AB68" s="21"/>
      <c r="AC68" s="21"/>
    </row>
    <row r="69" spans="1:29" ht="21.75" customHeight="1">
      <c r="A69" s="48">
        <f t="shared" si="0"/>
        <v>0</v>
      </c>
      <c r="B69" s="21"/>
      <c r="C69" s="100">
        <v>56</v>
      </c>
      <c r="D69" s="198"/>
      <c r="E69" s="198"/>
      <c r="F69" s="199"/>
      <c r="G69" s="203"/>
      <c r="H69" s="203"/>
      <c r="I69" s="101" t="str">
        <f>IF(H69=0,"",DATEDIF(H69,Sheet1!$C$13,"Y"))</f>
        <v/>
      </c>
      <c r="J69" s="199"/>
      <c r="K69" s="199"/>
      <c r="L69" s="199"/>
      <c r="M69" s="203"/>
      <c r="N69" s="199"/>
      <c r="O69" s="199"/>
      <c r="P69" s="203"/>
      <c r="Q69" s="199"/>
      <c r="R69" s="205"/>
      <c r="S69" s="205"/>
      <c r="T69" s="205"/>
      <c r="U69" s="205"/>
      <c r="V69" s="102">
        <f>IF(OR(AND(J69="", K69=""), AND(J69=Sheet1!$C$9,K69=Sheet1!$E$2), AND(J69="",K69=Sheet1!$E$2), AND(K69="",J69=Sheet1!$C$9)), 0, Sheet1!L$2)</f>
        <v>0</v>
      </c>
      <c r="W69" s="102">
        <f>SUM(COUNTIF(R69,Sheet1!$J$3),COUNTIF(R69,Sheet1!$J$4),COUNTIF(R69,Sheet1!$J$5))*Sheet1!L$6+SUM(COUNTIF(S69,Sheet1!$J$3),COUNTIF(S69,Sheet1!$J$4),COUNTIF(S69,Sheet1!$J$5))*Sheet1!L$6+SUM(COUNTIF(T69,Sheet1!$J$3),COUNTIF(T69,Sheet1!$J$4),COUNTIF(T69,Sheet1!$J$5))*Sheet1!L$6</f>
        <v>0</v>
      </c>
      <c r="X69" s="102">
        <f>SUM(COUNTIF(U69,Sheet1!$J$3),COUNTIF(U69,Sheet1!$J$4),COUNTIF(U69,Sheet1!$J$5))*Sheet1!L$7</f>
        <v>0</v>
      </c>
      <c r="Y69" s="102">
        <f>+SUMIF(Sheet1!$F$3:$F$10,L69,Sheet1!$G$3:$G$10)+SUMIF(Sheet1!$F$3:$F$10,O69,Sheet1!$G$3:$G$10)</f>
        <v>0</v>
      </c>
      <c r="Z69" s="102">
        <f t="shared" si="1"/>
        <v>0</v>
      </c>
      <c r="AA69" s="102">
        <f>+SUMIF(Sheet1!$F$3:$F$10,L69,Sheet1!$H$3:$H$10)+SUMIF(Sheet1!$F$3:$F$10,O69,Sheet1!$H$3:$H$10)</f>
        <v>0</v>
      </c>
      <c r="AB69" s="21"/>
      <c r="AC69" s="21"/>
    </row>
    <row r="70" spans="1:29" ht="21.75" customHeight="1">
      <c r="A70" s="48">
        <f t="shared" si="0"/>
        <v>0</v>
      </c>
      <c r="B70" s="21"/>
      <c r="C70" s="100">
        <v>57</v>
      </c>
      <c r="D70" s="198"/>
      <c r="E70" s="198"/>
      <c r="F70" s="199"/>
      <c r="G70" s="203"/>
      <c r="H70" s="203"/>
      <c r="I70" s="101" t="str">
        <f>IF(H70=0,"",DATEDIF(H70,Sheet1!$C$13,"Y"))</f>
        <v/>
      </c>
      <c r="J70" s="199"/>
      <c r="K70" s="199"/>
      <c r="L70" s="199"/>
      <c r="M70" s="203"/>
      <c r="N70" s="199"/>
      <c r="O70" s="199"/>
      <c r="P70" s="203"/>
      <c r="Q70" s="199"/>
      <c r="R70" s="205"/>
      <c r="S70" s="205"/>
      <c r="T70" s="205"/>
      <c r="U70" s="205"/>
      <c r="V70" s="102">
        <f>IF(OR(AND(J70="", K70=""), AND(J70=Sheet1!$C$9,K70=Sheet1!$E$2), AND(J70="",K70=Sheet1!$E$2), AND(K70="",J70=Sheet1!$C$9)), 0, Sheet1!L$2)</f>
        <v>0</v>
      </c>
      <c r="W70" s="102">
        <f>SUM(COUNTIF(R70,Sheet1!$J$3),COUNTIF(R70,Sheet1!$J$4),COUNTIF(R70,Sheet1!$J$5))*Sheet1!L$6+SUM(COUNTIF(S70,Sheet1!$J$3),COUNTIF(S70,Sheet1!$J$4),COUNTIF(S70,Sheet1!$J$5))*Sheet1!L$6+SUM(COUNTIF(T70,Sheet1!$J$3),COUNTIF(T70,Sheet1!$J$4),COUNTIF(T70,Sheet1!$J$5))*Sheet1!L$6</f>
        <v>0</v>
      </c>
      <c r="X70" s="102">
        <f>SUM(COUNTIF(U70,Sheet1!$J$3),COUNTIF(U70,Sheet1!$J$4),COUNTIF(U70,Sheet1!$J$5))*Sheet1!L$7</f>
        <v>0</v>
      </c>
      <c r="Y70" s="102">
        <f>+SUMIF(Sheet1!$F$3:$F$10,L70,Sheet1!$G$3:$G$10)+SUMIF(Sheet1!$F$3:$F$10,O70,Sheet1!$G$3:$G$10)</f>
        <v>0</v>
      </c>
      <c r="Z70" s="102">
        <f t="shared" si="1"/>
        <v>0</v>
      </c>
      <c r="AA70" s="102">
        <f>+SUMIF(Sheet1!$F$3:$F$10,L70,Sheet1!$H$3:$H$10)+SUMIF(Sheet1!$F$3:$F$10,O70,Sheet1!$H$3:$H$10)</f>
        <v>0</v>
      </c>
      <c r="AB70" s="21"/>
      <c r="AC70" s="21"/>
    </row>
    <row r="71" spans="1:29" ht="21.75" customHeight="1">
      <c r="A71" s="48">
        <f t="shared" si="0"/>
        <v>0</v>
      </c>
      <c r="B71" s="21"/>
      <c r="C71" s="100">
        <v>58</v>
      </c>
      <c r="D71" s="198"/>
      <c r="E71" s="198"/>
      <c r="F71" s="199"/>
      <c r="G71" s="203"/>
      <c r="H71" s="203"/>
      <c r="I71" s="101" t="str">
        <f>IF(H71=0,"",DATEDIF(H71,Sheet1!$C$13,"Y"))</f>
        <v/>
      </c>
      <c r="J71" s="199"/>
      <c r="K71" s="199"/>
      <c r="L71" s="199"/>
      <c r="M71" s="203"/>
      <c r="N71" s="199"/>
      <c r="O71" s="199"/>
      <c r="P71" s="203"/>
      <c r="Q71" s="199"/>
      <c r="R71" s="205"/>
      <c r="S71" s="205"/>
      <c r="T71" s="205"/>
      <c r="U71" s="205"/>
      <c r="V71" s="102">
        <f>IF(OR(AND(J71="", K71=""), AND(J71=Sheet1!$C$9,K71=Sheet1!$E$2), AND(J71="",K71=Sheet1!$E$2), AND(K71="",J71=Sheet1!$C$9)), 0, Sheet1!L$2)</f>
        <v>0</v>
      </c>
      <c r="W71" s="102">
        <f>SUM(COUNTIF(R71,Sheet1!$J$3),COUNTIF(R71,Sheet1!$J$4),COUNTIF(R71,Sheet1!$J$5))*Sheet1!L$6+SUM(COUNTIF(S71,Sheet1!$J$3),COUNTIF(S71,Sheet1!$J$4),COUNTIF(S71,Sheet1!$J$5))*Sheet1!L$6+SUM(COUNTIF(T71,Sheet1!$J$3),COUNTIF(T71,Sheet1!$J$4),COUNTIF(T71,Sheet1!$J$5))*Sheet1!L$6</f>
        <v>0</v>
      </c>
      <c r="X71" s="102">
        <f>SUM(COUNTIF(U71,Sheet1!$J$3),COUNTIF(U71,Sheet1!$J$4),COUNTIF(U71,Sheet1!$J$5))*Sheet1!L$7</f>
        <v>0</v>
      </c>
      <c r="Y71" s="102">
        <f>+SUMIF(Sheet1!$F$3:$F$10,L71,Sheet1!$G$3:$G$10)+SUMIF(Sheet1!$F$3:$F$10,O71,Sheet1!$G$3:$G$10)</f>
        <v>0</v>
      </c>
      <c r="Z71" s="102">
        <f t="shared" si="1"/>
        <v>0</v>
      </c>
      <c r="AA71" s="102">
        <f>+SUMIF(Sheet1!$F$3:$F$10,L71,Sheet1!$H$3:$H$10)+SUMIF(Sheet1!$F$3:$F$10,O71,Sheet1!$H$3:$H$10)</f>
        <v>0</v>
      </c>
      <c r="AB71" s="21"/>
      <c r="AC71" s="21"/>
    </row>
    <row r="72" spans="1:29" ht="21.75" customHeight="1">
      <c r="A72" s="48">
        <f t="shared" si="0"/>
        <v>0</v>
      </c>
      <c r="B72" s="21"/>
      <c r="C72" s="100">
        <v>59</v>
      </c>
      <c r="D72" s="198"/>
      <c r="E72" s="198"/>
      <c r="F72" s="199"/>
      <c r="G72" s="203"/>
      <c r="H72" s="203"/>
      <c r="I72" s="101" t="str">
        <f>IF(H72=0,"",DATEDIF(H72,Sheet1!$C$13,"Y"))</f>
        <v/>
      </c>
      <c r="J72" s="199"/>
      <c r="K72" s="199"/>
      <c r="L72" s="199"/>
      <c r="M72" s="203"/>
      <c r="N72" s="199"/>
      <c r="O72" s="199"/>
      <c r="P72" s="203"/>
      <c r="Q72" s="199"/>
      <c r="R72" s="205"/>
      <c r="S72" s="205"/>
      <c r="T72" s="205"/>
      <c r="U72" s="205"/>
      <c r="V72" s="102">
        <f>IF(OR(AND(J72="", K72=""), AND(J72=Sheet1!$C$9,K72=Sheet1!$E$2), AND(J72="",K72=Sheet1!$E$2), AND(K72="",J72=Sheet1!$C$9)), 0, Sheet1!L$2)</f>
        <v>0</v>
      </c>
      <c r="W72" s="102">
        <f>SUM(COUNTIF(R72,Sheet1!$J$3),COUNTIF(R72,Sheet1!$J$4),COUNTIF(R72,Sheet1!$J$5))*Sheet1!L$6+SUM(COUNTIF(S72,Sheet1!$J$3),COUNTIF(S72,Sheet1!$J$4),COUNTIF(S72,Sheet1!$J$5))*Sheet1!L$6+SUM(COUNTIF(T72,Sheet1!$J$3),COUNTIF(T72,Sheet1!$J$4),COUNTIF(T72,Sheet1!$J$5))*Sheet1!L$6</f>
        <v>0</v>
      </c>
      <c r="X72" s="102">
        <f>SUM(COUNTIF(U72,Sheet1!$J$3),COUNTIF(U72,Sheet1!$J$4),COUNTIF(U72,Sheet1!$J$5))*Sheet1!L$7</f>
        <v>0</v>
      </c>
      <c r="Y72" s="102">
        <f>+SUMIF(Sheet1!$F$3:$F$10,L72,Sheet1!$G$3:$G$10)+SUMIF(Sheet1!$F$3:$F$10,O72,Sheet1!$G$3:$G$10)</f>
        <v>0</v>
      </c>
      <c r="Z72" s="102">
        <f t="shared" si="1"/>
        <v>0</v>
      </c>
      <c r="AA72" s="102">
        <f>+SUMIF(Sheet1!$F$3:$F$10,L72,Sheet1!$H$3:$H$10)+SUMIF(Sheet1!$F$3:$F$10,O72,Sheet1!$H$3:$H$10)</f>
        <v>0</v>
      </c>
      <c r="AB72" s="21"/>
      <c r="AC72" s="21"/>
    </row>
    <row r="73" spans="1:29" ht="21.75" customHeight="1">
      <c r="A73" s="48">
        <f t="shared" si="0"/>
        <v>0</v>
      </c>
      <c r="B73" s="21"/>
      <c r="C73" s="100">
        <v>60</v>
      </c>
      <c r="D73" s="198"/>
      <c r="E73" s="198"/>
      <c r="F73" s="199"/>
      <c r="G73" s="203"/>
      <c r="H73" s="203"/>
      <c r="I73" s="101" t="str">
        <f>IF(H73=0,"",DATEDIF(H73,Sheet1!$C$13,"Y"))</f>
        <v/>
      </c>
      <c r="J73" s="199"/>
      <c r="K73" s="199"/>
      <c r="L73" s="199"/>
      <c r="M73" s="203"/>
      <c r="N73" s="199"/>
      <c r="O73" s="199"/>
      <c r="P73" s="203"/>
      <c r="Q73" s="199"/>
      <c r="R73" s="205"/>
      <c r="S73" s="205"/>
      <c r="T73" s="205"/>
      <c r="U73" s="205"/>
      <c r="V73" s="102">
        <f>IF(OR(AND(J73="", K73=""), AND(J73=Sheet1!$C$9,K73=Sheet1!$E$2), AND(J73="",K73=Sheet1!$E$2), AND(K73="",J73=Sheet1!$C$9)), 0, Sheet1!L$2)</f>
        <v>0</v>
      </c>
      <c r="W73" s="102">
        <f>SUM(COUNTIF(R73,Sheet1!$J$3),COUNTIF(R73,Sheet1!$J$4),COUNTIF(R73,Sheet1!$J$5))*Sheet1!L$6+SUM(COUNTIF(S73,Sheet1!$J$3),COUNTIF(S73,Sheet1!$J$4),COUNTIF(S73,Sheet1!$J$5))*Sheet1!L$6+SUM(COUNTIF(T73,Sheet1!$J$3),COUNTIF(T73,Sheet1!$J$4),COUNTIF(T73,Sheet1!$J$5))*Sheet1!L$6</f>
        <v>0</v>
      </c>
      <c r="X73" s="102">
        <f>SUM(COUNTIF(U73,Sheet1!$J$3),COUNTIF(U73,Sheet1!$J$4),COUNTIF(U73,Sheet1!$J$5))*Sheet1!L$7</f>
        <v>0</v>
      </c>
      <c r="Y73" s="102">
        <f>+SUMIF(Sheet1!$F$3:$F$10,L73,Sheet1!$G$3:$G$10)+SUMIF(Sheet1!$F$3:$F$10,O73,Sheet1!$G$3:$G$10)</f>
        <v>0</v>
      </c>
      <c r="Z73" s="102">
        <f t="shared" si="1"/>
        <v>0</v>
      </c>
      <c r="AA73" s="102">
        <f>+SUMIF(Sheet1!$F$3:$F$10,L73,Sheet1!$H$3:$H$10)+SUMIF(Sheet1!$F$3:$F$10,O73,Sheet1!$H$3:$H$10)</f>
        <v>0</v>
      </c>
      <c r="AB73" s="21"/>
      <c r="AC73" s="21"/>
    </row>
    <row r="74" spans="1:29" ht="21.75" customHeight="1">
      <c r="A74" s="48">
        <f t="shared" si="0"/>
        <v>0</v>
      </c>
      <c r="B74" s="21"/>
      <c r="C74" s="100">
        <v>61</v>
      </c>
      <c r="D74" s="198"/>
      <c r="E74" s="198"/>
      <c r="F74" s="199"/>
      <c r="G74" s="203"/>
      <c r="H74" s="203"/>
      <c r="I74" s="101" t="str">
        <f>IF(H74=0,"",DATEDIF(H74,Sheet1!$C$13,"Y"))</f>
        <v/>
      </c>
      <c r="J74" s="199"/>
      <c r="K74" s="199"/>
      <c r="L74" s="199"/>
      <c r="M74" s="203"/>
      <c r="N74" s="199"/>
      <c r="O74" s="199"/>
      <c r="P74" s="203"/>
      <c r="Q74" s="199"/>
      <c r="R74" s="205"/>
      <c r="S74" s="205"/>
      <c r="T74" s="205"/>
      <c r="U74" s="205"/>
      <c r="V74" s="102">
        <f>IF(OR(AND(J74="", K74=""), AND(J74=Sheet1!$C$9,K74=Sheet1!$E$2), AND(J74="",K74=Sheet1!$E$2), AND(K74="",J74=Sheet1!$C$9)), 0, Sheet1!L$2)</f>
        <v>0</v>
      </c>
      <c r="W74" s="102">
        <f>SUM(COUNTIF(R74,Sheet1!$J$3),COUNTIF(R74,Sheet1!$J$4),COUNTIF(R74,Sheet1!$J$5))*Sheet1!L$6+SUM(COUNTIF(S74,Sheet1!$J$3),COUNTIF(S74,Sheet1!$J$4),COUNTIF(S74,Sheet1!$J$5))*Sheet1!L$6+SUM(COUNTIF(T74,Sheet1!$J$3),COUNTIF(T74,Sheet1!$J$4),COUNTIF(T74,Sheet1!$J$5))*Sheet1!L$6</f>
        <v>0</v>
      </c>
      <c r="X74" s="102">
        <f>SUM(COUNTIF(U74,Sheet1!$J$3),COUNTIF(U74,Sheet1!$J$4),COUNTIF(U74,Sheet1!$J$5))*Sheet1!L$7</f>
        <v>0</v>
      </c>
      <c r="Y74" s="102">
        <f>+SUMIF(Sheet1!$F$3:$F$10,L74,Sheet1!$G$3:$G$10)+SUMIF(Sheet1!$F$3:$F$10,O74,Sheet1!$G$3:$G$10)</f>
        <v>0</v>
      </c>
      <c r="Z74" s="102">
        <f t="shared" si="1"/>
        <v>0</v>
      </c>
      <c r="AA74" s="102">
        <f>+SUMIF(Sheet1!$F$3:$F$10,L74,Sheet1!$H$3:$H$10)+SUMIF(Sheet1!$F$3:$F$10,O74,Sheet1!$H$3:$H$10)</f>
        <v>0</v>
      </c>
      <c r="AB74" s="21"/>
      <c r="AC74" s="21"/>
    </row>
    <row r="75" spans="1:29" ht="21.75" customHeight="1">
      <c r="A75" s="48">
        <f t="shared" si="0"/>
        <v>0</v>
      </c>
      <c r="B75" s="21"/>
      <c r="C75" s="100">
        <v>62</v>
      </c>
      <c r="D75" s="198"/>
      <c r="E75" s="198"/>
      <c r="F75" s="199"/>
      <c r="G75" s="203"/>
      <c r="H75" s="203"/>
      <c r="I75" s="101" t="str">
        <f>IF(H75=0,"",DATEDIF(H75,Sheet1!$C$13,"Y"))</f>
        <v/>
      </c>
      <c r="J75" s="199"/>
      <c r="K75" s="199"/>
      <c r="L75" s="199"/>
      <c r="M75" s="203"/>
      <c r="N75" s="199"/>
      <c r="O75" s="199"/>
      <c r="P75" s="203"/>
      <c r="Q75" s="199"/>
      <c r="R75" s="205"/>
      <c r="S75" s="205"/>
      <c r="T75" s="205"/>
      <c r="U75" s="205"/>
      <c r="V75" s="102">
        <f>IF(OR(AND(J75="", K75=""), AND(J75=Sheet1!$C$9,K75=Sheet1!$E$2), AND(J75="",K75=Sheet1!$E$2), AND(K75="",J75=Sheet1!$C$9)), 0, Sheet1!L$2)</f>
        <v>0</v>
      </c>
      <c r="W75" s="102">
        <f>SUM(COUNTIF(R75,Sheet1!$J$3),COUNTIF(R75,Sheet1!$J$4),COUNTIF(R75,Sheet1!$J$5))*Sheet1!L$6+SUM(COUNTIF(S75,Sheet1!$J$3),COUNTIF(S75,Sheet1!$J$4),COUNTIF(S75,Sheet1!$J$5))*Sheet1!L$6+SUM(COUNTIF(T75,Sheet1!$J$3),COUNTIF(T75,Sheet1!$J$4),COUNTIF(T75,Sheet1!$J$5))*Sheet1!L$6</f>
        <v>0</v>
      </c>
      <c r="X75" s="102">
        <f>SUM(COUNTIF(U75,Sheet1!$J$3),COUNTIF(U75,Sheet1!$J$4),COUNTIF(U75,Sheet1!$J$5))*Sheet1!L$7</f>
        <v>0</v>
      </c>
      <c r="Y75" s="102">
        <f>+SUMIF(Sheet1!$F$3:$F$10,L75,Sheet1!$G$3:$G$10)+SUMIF(Sheet1!$F$3:$F$10,O75,Sheet1!$G$3:$G$10)</f>
        <v>0</v>
      </c>
      <c r="Z75" s="102">
        <f t="shared" si="1"/>
        <v>0</v>
      </c>
      <c r="AA75" s="102">
        <f>+SUMIF(Sheet1!$F$3:$F$10,L75,Sheet1!$H$3:$H$10)+SUMIF(Sheet1!$F$3:$F$10,O75,Sheet1!$H$3:$H$10)</f>
        <v>0</v>
      </c>
      <c r="AB75" s="21"/>
      <c r="AC75" s="21"/>
    </row>
    <row r="76" spans="1:29" ht="21.75" customHeight="1">
      <c r="A76" s="48">
        <f t="shared" si="0"/>
        <v>0</v>
      </c>
      <c r="B76" s="21"/>
      <c r="C76" s="100">
        <v>63</v>
      </c>
      <c r="D76" s="198"/>
      <c r="E76" s="198"/>
      <c r="F76" s="199"/>
      <c r="G76" s="203"/>
      <c r="H76" s="203"/>
      <c r="I76" s="101" t="str">
        <f>IF(H76=0,"",DATEDIF(H76,Sheet1!$C$13,"Y"))</f>
        <v/>
      </c>
      <c r="J76" s="199"/>
      <c r="K76" s="199"/>
      <c r="L76" s="199"/>
      <c r="M76" s="203"/>
      <c r="N76" s="199"/>
      <c r="O76" s="199"/>
      <c r="P76" s="203"/>
      <c r="Q76" s="199"/>
      <c r="R76" s="205"/>
      <c r="S76" s="205"/>
      <c r="T76" s="205"/>
      <c r="U76" s="205"/>
      <c r="V76" s="102">
        <f>IF(OR(AND(J76="", K76=""), AND(J76=Sheet1!$C$9,K76=Sheet1!$E$2), AND(J76="",K76=Sheet1!$E$2), AND(K76="",J76=Sheet1!$C$9)), 0, Sheet1!L$2)</f>
        <v>0</v>
      </c>
      <c r="W76" s="102">
        <f>SUM(COUNTIF(R76,Sheet1!$J$3),COUNTIF(R76,Sheet1!$J$4),COUNTIF(R76,Sheet1!$J$5))*Sheet1!L$6+SUM(COUNTIF(S76,Sheet1!$J$3),COUNTIF(S76,Sheet1!$J$4),COUNTIF(S76,Sheet1!$J$5))*Sheet1!L$6+SUM(COUNTIF(T76,Sheet1!$J$3),COUNTIF(T76,Sheet1!$J$4),COUNTIF(T76,Sheet1!$J$5))*Sheet1!L$6</f>
        <v>0</v>
      </c>
      <c r="X76" s="102">
        <f>SUM(COUNTIF(U76,Sheet1!$J$3),COUNTIF(U76,Sheet1!$J$4),COUNTIF(U76,Sheet1!$J$5))*Sheet1!L$7</f>
        <v>0</v>
      </c>
      <c r="Y76" s="102">
        <f>+SUMIF(Sheet1!$F$3:$F$10,L76,Sheet1!$G$3:$G$10)+SUMIF(Sheet1!$F$3:$F$10,O76,Sheet1!$G$3:$G$10)</f>
        <v>0</v>
      </c>
      <c r="Z76" s="102">
        <f t="shared" si="1"/>
        <v>0</v>
      </c>
      <c r="AA76" s="102">
        <f>+SUMIF(Sheet1!$F$3:$F$10,L76,Sheet1!$H$3:$H$10)+SUMIF(Sheet1!$F$3:$F$10,O76,Sheet1!$H$3:$H$10)</f>
        <v>0</v>
      </c>
      <c r="AB76" s="21"/>
      <c r="AC76" s="21"/>
    </row>
    <row r="77" spans="1:29" ht="21.75" customHeight="1">
      <c r="A77" s="48">
        <f t="shared" si="0"/>
        <v>0</v>
      </c>
      <c r="B77" s="21"/>
      <c r="C77" s="100">
        <v>64</v>
      </c>
      <c r="D77" s="198"/>
      <c r="E77" s="198"/>
      <c r="F77" s="199"/>
      <c r="G77" s="203"/>
      <c r="H77" s="203"/>
      <c r="I77" s="101" t="str">
        <f>IF(H77=0,"",DATEDIF(H77,Sheet1!$C$13,"Y"))</f>
        <v/>
      </c>
      <c r="J77" s="199"/>
      <c r="K77" s="199"/>
      <c r="L77" s="199"/>
      <c r="M77" s="203"/>
      <c r="N77" s="199"/>
      <c r="O77" s="199"/>
      <c r="P77" s="203"/>
      <c r="Q77" s="199"/>
      <c r="R77" s="205"/>
      <c r="S77" s="205"/>
      <c r="T77" s="205"/>
      <c r="U77" s="205"/>
      <c r="V77" s="102">
        <f>IF(OR(AND(J77="", K77=""), AND(J77=Sheet1!$C$9,K77=Sheet1!$E$2), AND(J77="",K77=Sheet1!$E$2), AND(K77="",J77=Sheet1!$C$9)), 0, Sheet1!L$2)</f>
        <v>0</v>
      </c>
      <c r="W77" s="102">
        <f>SUM(COUNTIF(R77,Sheet1!$J$3),COUNTIF(R77,Sheet1!$J$4),COUNTIF(R77,Sheet1!$J$5))*Sheet1!L$6+SUM(COUNTIF(S77,Sheet1!$J$3),COUNTIF(S77,Sheet1!$J$4),COUNTIF(S77,Sheet1!$J$5))*Sheet1!L$6+SUM(COUNTIF(T77,Sheet1!$J$3),COUNTIF(T77,Sheet1!$J$4),COUNTIF(T77,Sheet1!$J$5))*Sheet1!L$6</f>
        <v>0</v>
      </c>
      <c r="X77" s="102">
        <f>SUM(COUNTIF(U77,Sheet1!$J$3),COUNTIF(U77,Sheet1!$J$4),COUNTIF(U77,Sheet1!$J$5))*Sheet1!L$7</f>
        <v>0</v>
      </c>
      <c r="Y77" s="102">
        <f>+SUMIF(Sheet1!$F$3:$F$10,L77,Sheet1!$G$3:$G$10)+SUMIF(Sheet1!$F$3:$F$10,O77,Sheet1!$G$3:$G$10)</f>
        <v>0</v>
      </c>
      <c r="Z77" s="102">
        <f t="shared" si="1"/>
        <v>0</v>
      </c>
      <c r="AA77" s="102">
        <f>+SUMIF(Sheet1!$F$3:$F$10,L77,Sheet1!$H$3:$H$10)+SUMIF(Sheet1!$F$3:$F$10,O77,Sheet1!$H$3:$H$10)</f>
        <v>0</v>
      </c>
      <c r="AB77" s="21"/>
      <c r="AC77" s="21"/>
    </row>
    <row r="78" spans="1:29" ht="21.75" customHeight="1">
      <c r="A78" s="48">
        <f t="shared" si="0"/>
        <v>0</v>
      </c>
      <c r="B78" s="21"/>
      <c r="C78" s="100">
        <v>65</v>
      </c>
      <c r="D78" s="198"/>
      <c r="E78" s="198"/>
      <c r="F78" s="199"/>
      <c r="G78" s="203"/>
      <c r="H78" s="203"/>
      <c r="I78" s="101" t="str">
        <f>IF(H78=0,"",DATEDIF(H78,Sheet1!$C$13,"Y"))</f>
        <v/>
      </c>
      <c r="J78" s="199"/>
      <c r="K78" s="199"/>
      <c r="L78" s="199"/>
      <c r="M78" s="203"/>
      <c r="N78" s="199"/>
      <c r="O78" s="199"/>
      <c r="P78" s="203"/>
      <c r="Q78" s="199"/>
      <c r="R78" s="205"/>
      <c r="S78" s="205"/>
      <c r="T78" s="205"/>
      <c r="U78" s="205"/>
      <c r="V78" s="102">
        <f>IF(OR(AND(J78="", K78=""), AND(J78=Sheet1!$C$9,K78=Sheet1!$E$2), AND(J78="",K78=Sheet1!$E$2), AND(K78="",J78=Sheet1!$C$9)), 0, Sheet1!L$2)</f>
        <v>0</v>
      </c>
      <c r="W78" s="102">
        <f>SUM(COUNTIF(R78,Sheet1!$J$3),COUNTIF(R78,Sheet1!$J$4),COUNTIF(R78,Sheet1!$J$5))*Sheet1!L$6+SUM(COUNTIF(S78,Sheet1!$J$3),COUNTIF(S78,Sheet1!$J$4),COUNTIF(S78,Sheet1!$J$5))*Sheet1!L$6+SUM(COUNTIF(T78,Sheet1!$J$3),COUNTIF(T78,Sheet1!$J$4),COUNTIF(T78,Sheet1!$J$5))*Sheet1!L$6</f>
        <v>0</v>
      </c>
      <c r="X78" s="102">
        <f>SUM(COUNTIF(U78,Sheet1!$J$3),COUNTIF(U78,Sheet1!$J$4),COUNTIF(U78,Sheet1!$J$5))*Sheet1!L$7</f>
        <v>0</v>
      </c>
      <c r="Y78" s="102">
        <f>+SUMIF(Sheet1!$F$3:$F$10,L78,Sheet1!$G$3:$G$10)+SUMIF(Sheet1!$F$3:$F$10,O78,Sheet1!$G$3:$G$10)</f>
        <v>0</v>
      </c>
      <c r="Z78" s="102">
        <f t="shared" si="1"/>
        <v>0</v>
      </c>
      <c r="AA78" s="102">
        <f>+SUMIF(Sheet1!$F$3:$F$10,L78,Sheet1!$H$3:$H$10)+SUMIF(Sheet1!$F$3:$F$10,O78,Sheet1!$H$3:$H$10)</f>
        <v>0</v>
      </c>
      <c r="AB78" s="21"/>
      <c r="AC78" s="21"/>
    </row>
    <row r="79" spans="1:29" ht="21.75" customHeight="1">
      <c r="A79" s="48">
        <f t="shared" si="0"/>
        <v>0</v>
      </c>
      <c r="B79" s="21"/>
      <c r="C79" s="100">
        <v>66</v>
      </c>
      <c r="D79" s="198"/>
      <c r="E79" s="198"/>
      <c r="F79" s="199"/>
      <c r="G79" s="203"/>
      <c r="H79" s="203"/>
      <c r="I79" s="101" t="str">
        <f>IF(H79=0,"",DATEDIF(H79,Sheet1!$C$13,"Y"))</f>
        <v/>
      </c>
      <c r="J79" s="199"/>
      <c r="K79" s="199"/>
      <c r="L79" s="199"/>
      <c r="M79" s="203"/>
      <c r="N79" s="199"/>
      <c r="O79" s="199"/>
      <c r="P79" s="203"/>
      <c r="Q79" s="199"/>
      <c r="R79" s="205"/>
      <c r="S79" s="205"/>
      <c r="T79" s="205"/>
      <c r="U79" s="205"/>
      <c r="V79" s="102">
        <f>IF(OR(AND(J79="", K79=""), AND(J79=Sheet1!$C$9,K79=Sheet1!$E$2), AND(J79="",K79=Sheet1!$E$2), AND(K79="",J79=Sheet1!$C$9)), 0, Sheet1!L$2)</f>
        <v>0</v>
      </c>
      <c r="W79" s="102">
        <f>SUM(COUNTIF(R79,Sheet1!$J$3),COUNTIF(R79,Sheet1!$J$4),COUNTIF(R79,Sheet1!$J$5))*Sheet1!L$6+SUM(COUNTIF(S79,Sheet1!$J$3),COUNTIF(S79,Sheet1!$J$4),COUNTIF(S79,Sheet1!$J$5))*Sheet1!L$6+SUM(COUNTIF(T79,Sheet1!$J$3),COUNTIF(T79,Sheet1!$J$4),COUNTIF(T79,Sheet1!$J$5))*Sheet1!L$6</f>
        <v>0</v>
      </c>
      <c r="X79" s="102">
        <f>SUM(COUNTIF(U79,Sheet1!$J$3),COUNTIF(U79,Sheet1!$J$4),COUNTIF(U79,Sheet1!$J$5))*Sheet1!L$7</f>
        <v>0</v>
      </c>
      <c r="Y79" s="102">
        <f>+SUMIF(Sheet1!$F$3:$F$10,L79,Sheet1!$G$3:$G$10)+SUMIF(Sheet1!$F$3:$F$10,O79,Sheet1!$G$3:$G$10)</f>
        <v>0</v>
      </c>
      <c r="Z79" s="102">
        <f t="shared" si="1"/>
        <v>0</v>
      </c>
      <c r="AA79" s="102">
        <f>+SUMIF(Sheet1!$F$3:$F$10,L79,Sheet1!$H$3:$H$10)+SUMIF(Sheet1!$F$3:$F$10,O79,Sheet1!$H$3:$H$10)</f>
        <v>0</v>
      </c>
      <c r="AB79" s="21"/>
      <c r="AC79" s="21"/>
    </row>
    <row r="80" spans="1:29" ht="21.75" customHeight="1">
      <c r="A80" s="48">
        <f t="shared" si="0"/>
        <v>0</v>
      </c>
      <c r="B80" s="21"/>
      <c r="C80" s="100">
        <v>67</v>
      </c>
      <c r="D80" s="198"/>
      <c r="E80" s="198"/>
      <c r="F80" s="199"/>
      <c r="G80" s="203"/>
      <c r="H80" s="203"/>
      <c r="I80" s="101" t="str">
        <f>IF(H80=0,"",DATEDIF(H80,Sheet1!$C$13,"Y"))</f>
        <v/>
      </c>
      <c r="J80" s="199"/>
      <c r="K80" s="199"/>
      <c r="L80" s="199"/>
      <c r="M80" s="203"/>
      <c r="N80" s="199"/>
      <c r="O80" s="199"/>
      <c r="P80" s="203"/>
      <c r="Q80" s="199"/>
      <c r="R80" s="205"/>
      <c r="S80" s="205"/>
      <c r="T80" s="205"/>
      <c r="U80" s="205"/>
      <c r="V80" s="102">
        <f>IF(OR(AND(J80="", K80=""), AND(J80=Sheet1!$C$9,K80=Sheet1!$E$2), AND(J80="",K80=Sheet1!$E$2), AND(K80="",J80=Sheet1!$C$9)), 0, Sheet1!L$2)</f>
        <v>0</v>
      </c>
      <c r="W80" s="102">
        <f>SUM(COUNTIF(R80,Sheet1!$J$3),COUNTIF(R80,Sheet1!$J$4),COUNTIF(R80,Sheet1!$J$5))*Sheet1!L$6+SUM(COUNTIF(S80,Sheet1!$J$3),COUNTIF(S80,Sheet1!$J$4),COUNTIF(S80,Sheet1!$J$5))*Sheet1!L$6+SUM(COUNTIF(T80,Sheet1!$J$3),COUNTIF(T80,Sheet1!$J$4),COUNTIF(T80,Sheet1!$J$5))*Sheet1!L$6</f>
        <v>0</v>
      </c>
      <c r="X80" s="102">
        <f>SUM(COUNTIF(U80,Sheet1!$J$3),COUNTIF(U80,Sheet1!$J$4),COUNTIF(U80,Sheet1!$J$5))*Sheet1!L$7</f>
        <v>0</v>
      </c>
      <c r="Y80" s="102">
        <f>+SUMIF(Sheet1!$F$3:$F$10,L80,Sheet1!$G$3:$G$10)+SUMIF(Sheet1!$F$3:$F$10,O80,Sheet1!$G$3:$G$10)</f>
        <v>0</v>
      </c>
      <c r="Z80" s="102">
        <f t="shared" si="1"/>
        <v>0</v>
      </c>
      <c r="AA80" s="102">
        <f>+SUMIF(Sheet1!$F$3:$F$10,L80,Sheet1!$H$3:$H$10)+SUMIF(Sheet1!$F$3:$F$10,O80,Sheet1!$H$3:$H$10)</f>
        <v>0</v>
      </c>
      <c r="AB80" s="21"/>
      <c r="AC80" s="21"/>
    </row>
    <row r="81" spans="1:29" ht="21.75" customHeight="1">
      <c r="A81" s="48">
        <f t="shared" si="0"/>
        <v>0</v>
      </c>
      <c r="B81" s="21"/>
      <c r="C81" s="100">
        <v>68</v>
      </c>
      <c r="D81" s="198"/>
      <c r="E81" s="198"/>
      <c r="F81" s="199"/>
      <c r="G81" s="203"/>
      <c r="H81" s="203"/>
      <c r="I81" s="101" t="str">
        <f>IF(H81=0,"",DATEDIF(H81,Sheet1!$C$13,"Y"))</f>
        <v/>
      </c>
      <c r="J81" s="199"/>
      <c r="K81" s="199"/>
      <c r="L81" s="199"/>
      <c r="M81" s="203"/>
      <c r="N81" s="199"/>
      <c r="O81" s="199"/>
      <c r="P81" s="203"/>
      <c r="Q81" s="199"/>
      <c r="R81" s="205"/>
      <c r="S81" s="205"/>
      <c r="T81" s="205"/>
      <c r="U81" s="205"/>
      <c r="V81" s="102">
        <f>IF(OR(AND(J81="", K81=""), AND(J81=Sheet1!$C$9,K81=Sheet1!$E$2), AND(J81="",K81=Sheet1!$E$2), AND(K81="",J81=Sheet1!$C$9)), 0, Sheet1!L$2)</f>
        <v>0</v>
      </c>
      <c r="W81" s="102">
        <f>SUM(COUNTIF(R81,Sheet1!$J$3),COUNTIF(R81,Sheet1!$J$4),COUNTIF(R81,Sheet1!$J$5))*Sheet1!L$6+SUM(COUNTIF(S81,Sheet1!$J$3),COUNTIF(S81,Sheet1!$J$4),COUNTIF(S81,Sheet1!$J$5))*Sheet1!L$6+SUM(COUNTIF(T81,Sheet1!$J$3),COUNTIF(T81,Sheet1!$J$4),COUNTIF(T81,Sheet1!$J$5))*Sheet1!L$6</f>
        <v>0</v>
      </c>
      <c r="X81" s="102">
        <f>SUM(COUNTIF(U81,Sheet1!$J$3),COUNTIF(U81,Sheet1!$J$4),COUNTIF(U81,Sheet1!$J$5))*Sheet1!L$7</f>
        <v>0</v>
      </c>
      <c r="Y81" s="102">
        <f>+SUMIF(Sheet1!$F$3:$F$10,L81,Sheet1!$G$3:$G$10)+SUMIF(Sheet1!$F$3:$F$10,O81,Sheet1!$G$3:$G$10)</f>
        <v>0</v>
      </c>
      <c r="Z81" s="102">
        <f t="shared" si="1"/>
        <v>0</v>
      </c>
      <c r="AA81" s="102">
        <f>+SUMIF(Sheet1!$F$3:$F$10,L81,Sheet1!$H$3:$H$10)+SUMIF(Sheet1!$F$3:$F$10,O81,Sheet1!$H$3:$H$10)</f>
        <v>0</v>
      </c>
      <c r="AB81" s="21"/>
      <c r="AC81" s="21"/>
    </row>
    <row r="82" spans="1:29" ht="21.75" customHeight="1">
      <c r="A82" s="48">
        <f t="shared" si="0"/>
        <v>0</v>
      </c>
      <c r="B82" s="21"/>
      <c r="C82" s="100">
        <v>69</v>
      </c>
      <c r="D82" s="198"/>
      <c r="E82" s="198"/>
      <c r="F82" s="199"/>
      <c r="G82" s="203"/>
      <c r="H82" s="203"/>
      <c r="I82" s="101" t="str">
        <f>IF(H82=0,"",DATEDIF(H82,Sheet1!$C$13,"Y"))</f>
        <v/>
      </c>
      <c r="J82" s="199"/>
      <c r="K82" s="199"/>
      <c r="L82" s="199"/>
      <c r="M82" s="203"/>
      <c r="N82" s="199"/>
      <c r="O82" s="199"/>
      <c r="P82" s="203"/>
      <c r="Q82" s="199"/>
      <c r="R82" s="205"/>
      <c r="S82" s="205"/>
      <c r="T82" s="205"/>
      <c r="U82" s="205"/>
      <c r="V82" s="102">
        <f>IF(OR(AND(J82="", K82=""), AND(J82=Sheet1!$C$9,K82=Sheet1!$E$2), AND(J82="",K82=Sheet1!$E$2), AND(K82="",J82=Sheet1!$C$9)), 0, Sheet1!L$2)</f>
        <v>0</v>
      </c>
      <c r="W82" s="102">
        <f>SUM(COUNTIF(R82,Sheet1!$J$3),COUNTIF(R82,Sheet1!$J$4),COUNTIF(R82,Sheet1!$J$5))*Sheet1!L$6+SUM(COUNTIF(S82,Sheet1!$J$3),COUNTIF(S82,Sheet1!$J$4),COUNTIF(S82,Sheet1!$J$5))*Sheet1!L$6+SUM(COUNTIF(T82,Sheet1!$J$3),COUNTIF(T82,Sheet1!$J$4),COUNTIF(T82,Sheet1!$J$5))*Sheet1!L$6</f>
        <v>0</v>
      </c>
      <c r="X82" s="102">
        <f>SUM(COUNTIF(U82,Sheet1!$J$3),COUNTIF(U82,Sheet1!$J$4),COUNTIF(U82,Sheet1!$J$5))*Sheet1!L$7</f>
        <v>0</v>
      </c>
      <c r="Y82" s="102">
        <f>+SUMIF(Sheet1!$F$3:$F$10,L82,Sheet1!$G$3:$G$10)+SUMIF(Sheet1!$F$3:$F$10,O82,Sheet1!$G$3:$G$10)</f>
        <v>0</v>
      </c>
      <c r="Z82" s="102">
        <f t="shared" si="1"/>
        <v>0</v>
      </c>
      <c r="AA82" s="102">
        <f>+SUMIF(Sheet1!$F$3:$F$10,L82,Sheet1!$H$3:$H$10)+SUMIF(Sheet1!$F$3:$F$10,O82,Sheet1!$H$3:$H$10)</f>
        <v>0</v>
      </c>
      <c r="AB82" s="21"/>
      <c r="AC82" s="21"/>
    </row>
    <row r="83" spans="1:29" ht="21.75" customHeight="1">
      <c r="A83" s="48"/>
      <c r="B83" s="21"/>
      <c r="C83" s="100">
        <v>70</v>
      </c>
      <c r="D83" s="198"/>
      <c r="E83" s="198"/>
      <c r="F83" s="199"/>
      <c r="G83" s="203"/>
      <c r="H83" s="203"/>
      <c r="I83" s="101" t="str">
        <f>IF(H83=0,"",DATEDIF(H83,Sheet1!$C$13,"Y"))</f>
        <v/>
      </c>
      <c r="J83" s="199"/>
      <c r="K83" s="199"/>
      <c r="L83" s="199"/>
      <c r="M83" s="203"/>
      <c r="N83" s="199"/>
      <c r="O83" s="199"/>
      <c r="P83" s="203"/>
      <c r="Q83" s="199"/>
      <c r="R83" s="205"/>
      <c r="S83" s="205"/>
      <c r="T83" s="205"/>
      <c r="U83" s="205"/>
      <c r="V83" s="102">
        <f>IF(OR(AND(J83="", K83=""), AND(J83=Sheet1!$C$9,K83=Sheet1!$E$2), AND(J83="",K83=Sheet1!$E$2), AND(K83="",J83=Sheet1!$C$9)), 0, Sheet1!L$2)</f>
        <v>0</v>
      </c>
      <c r="W83" s="102">
        <f>SUM(COUNTIF(R83,Sheet1!$J$3),COUNTIF(R83,Sheet1!$J$4),COUNTIF(R83,Sheet1!$J$5))*Sheet1!L$6+SUM(COUNTIF(S83,Sheet1!$J$3),COUNTIF(S83,Sheet1!$J$4),COUNTIF(S83,Sheet1!$J$5))*Sheet1!L$6+SUM(COUNTIF(T83,Sheet1!$J$3),COUNTIF(T83,Sheet1!$J$4),COUNTIF(T83,Sheet1!$J$5))*Sheet1!L$6</f>
        <v>0</v>
      </c>
      <c r="X83" s="102">
        <f>SUM(COUNTIF(U83,Sheet1!$J$3),COUNTIF(U83,Sheet1!$J$4),COUNTIF(U83,Sheet1!$J$5))*Sheet1!L$7</f>
        <v>0</v>
      </c>
      <c r="Y83" s="102">
        <f>+SUMIF(Sheet1!$F$3:$F$10,L83,Sheet1!$G$3:$G$10)+SUMIF(Sheet1!$F$3:$F$10,O83,Sheet1!$G$3:$G$10)</f>
        <v>0</v>
      </c>
      <c r="Z83" s="102">
        <f t="shared" si="1"/>
        <v>0</v>
      </c>
      <c r="AA83" s="102">
        <f>+SUMIF(Sheet1!$F$3:$F$10,L83,Sheet1!$H$3:$H$10)+SUMIF(Sheet1!$F$3:$F$10,O83,Sheet1!$H$3:$H$10)</f>
        <v>0</v>
      </c>
      <c r="AB83" s="21"/>
      <c r="AC83" s="21"/>
    </row>
    <row r="84" spans="1:29" ht="21.75" customHeight="1">
      <c r="A84" s="48"/>
      <c r="B84" s="21"/>
      <c r="C84" s="100">
        <v>71</v>
      </c>
      <c r="D84" s="198"/>
      <c r="E84" s="198"/>
      <c r="F84" s="199"/>
      <c r="G84" s="203"/>
      <c r="H84" s="203"/>
      <c r="I84" s="101" t="str">
        <f>IF(H84=0,"",DATEDIF(H84,Sheet1!$C$13,"Y"))</f>
        <v/>
      </c>
      <c r="J84" s="199"/>
      <c r="K84" s="199"/>
      <c r="L84" s="199"/>
      <c r="M84" s="203"/>
      <c r="N84" s="199"/>
      <c r="O84" s="199"/>
      <c r="P84" s="203"/>
      <c r="Q84" s="199"/>
      <c r="R84" s="205"/>
      <c r="S84" s="205"/>
      <c r="T84" s="205"/>
      <c r="U84" s="205"/>
      <c r="V84" s="102">
        <f>IF(OR(AND(J84="", K84=""), AND(J84=Sheet1!$C$9,K84=Sheet1!$E$2), AND(J84="",K84=Sheet1!$E$2), AND(K84="",J84=Sheet1!$C$9)), 0, Sheet1!L$2)</f>
        <v>0</v>
      </c>
      <c r="W84" s="102">
        <f>SUM(COUNTIF(R84,Sheet1!$J$3),COUNTIF(R84,Sheet1!$J$4),COUNTIF(R84,Sheet1!$J$5))*Sheet1!L$6+SUM(COUNTIF(S84,Sheet1!$J$3),COUNTIF(S84,Sheet1!$J$4),COUNTIF(S84,Sheet1!$J$5))*Sheet1!L$6+SUM(COUNTIF(T84,Sheet1!$J$3),COUNTIF(T84,Sheet1!$J$4),COUNTIF(T84,Sheet1!$J$5))*Sheet1!L$6</f>
        <v>0</v>
      </c>
      <c r="X84" s="102">
        <f>SUM(COUNTIF(U84,Sheet1!$J$3),COUNTIF(U84,Sheet1!$J$4),COUNTIF(U84,Sheet1!$J$5))*Sheet1!L$7</f>
        <v>0</v>
      </c>
      <c r="Y84" s="102">
        <f>+SUMIF(Sheet1!$F$3:$F$10,L84,Sheet1!$G$3:$G$10)+SUMIF(Sheet1!$F$3:$F$10,O84,Sheet1!$G$3:$G$10)</f>
        <v>0</v>
      </c>
      <c r="Z84" s="102">
        <f t="shared" si="1"/>
        <v>0</v>
      </c>
      <c r="AA84" s="102">
        <f>+SUMIF(Sheet1!$F$3:$F$10,L84,Sheet1!$H$3:$H$10)+SUMIF(Sheet1!$F$3:$F$10,O84,Sheet1!$H$3:$H$10)</f>
        <v>0</v>
      </c>
      <c r="AB84" s="21"/>
      <c r="AC84" s="21"/>
    </row>
    <row r="85" spans="1:29" ht="21.75" customHeight="1">
      <c r="A85" s="48"/>
      <c r="B85" s="21"/>
      <c r="C85" s="100">
        <v>72</v>
      </c>
      <c r="D85" s="198"/>
      <c r="E85" s="198"/>
      <c r="F85" s="199"/>
      <c r="G85" s="203"/>
      <c r="H85" s="203"/>
      <c r="I85" s="101" t="str">
        <f>IF(H85=0,"",DATEDIF(H85,Sheet1!$C$13,"Y"))</f>
        <v/>
      </c>
      <c r="J85" s="199"/>
      <c r="K85" s="199"/>
      <c r="L85" s="199"/>
      <c r="M85" s="203"/>
      <c r="N85" s="199"/>
      <c r="O85" s="199"/>
      <c r="P85" s="203"/>
      <c r="Q85" s="199"/>
      <c r="R85" s="205"/>
      <c r="S85" s="205"/>
      <c r="T85" s="205"/>
      <c r="U85" s="205"/>
      <c r="V85" s="102">
        <f>IF(OR(AND(J85="", K85=""), AND(J85=Sheet1!$C$9,K85=Sheet1!$E$2), AND(J85="",K85=Sheet1!$E$2), AND(K85="",J85=Sheet1!$C$9)), 0, Sheet1!L$2)</f>
        <v>0</v>
      </c>
      <c r="W85" s="102">
        <f>SUM(COUNTIF(R85,Sheet1!$J$3),COUNTIF(R85,Sheet1!$J$4),COUNTIF(R85,Sheet1!$J$5))*Sheet1!L$6+SUM(COUNTIF(S85,Sheet1!$J$3),COUNTIF(S85,Sheet1!$J$4),COUNTIF(S85,Sheet1!$J$5))*Sheet1!L$6+SUM(COUNTIF(T85,Sheet1!$J$3),COUNTIF(T85,Sheet1!$J$4),COUNTIF(T85,Sheet1!$J$5))*Sheet1!L$6</f>
        <v>0</v>
      </c>
      <c r="X85" s="102">
        <f>SUM(COUNTIF(U85,Sheet1!$J$3),COUNTIF(U85,Sheet1!$J$4),COUNTIF(U85,Sheet1!$J$5))*Sheet1!L$7</f>
        <v>0</v>
      </c>
      <c r="Y85" s="102">
        <f>+SUMIF(Sheet1!$F$3:$F$10,L85,Sheet1!$G$3:$G$10)+SUMIF(Sheet1!$F$3:$F$10,O85,Sheet1!$G$3:$G$10)</f>
        <v>0</v>
      </c>
      <c r="Z85" s="102">
        <f t="shared" si="1"/>
        <v>0</v>
      </c>
      <c r="AA85" s="102">
        <f>+SUMIF(Sheet1!$F$3:$F$10,L85,Sheet1!$H$3:$H$10)+SUMIF(Sheet1!$F$3:$F$10,O85,Sheet1!$H$3:$H$10)</f>
        <v>0</v>
      </c>
      <c r="AB85" s="21"/>
      <c r="AC85" s="21"/>
    </row>
    <row r="86" spans="1:29" ht="21.75" customHeight="1">
      <c r="A86" s="48"/>
      <c r="B86" s="21"/>
      <c r="C86" s="100">
        <v>73</v>
      </c>
      <c r="D86" s="198"/>
      <c r="E86" s="198"/>
      <c r="F86" s="199"/>
      <c r="G86" s="203"/>
      <c r="H86" s="203"/>
      <c r="I86" s="101" t="str">
        <f>IF(H86=0,"",DATEDIF(H86,Sheet1!$C$13,"Y"))</f>
        <v/>
      </c>
      <c r="J86" s="199"/>
      <c r="K86" s="199"/>
      <c r="L86" s="199"/>
      <c r="M86" s="203"/>
      <c r="N86" s="199"/>
      <c r="O86" s="199"/>
      <c r="P86" s="203"/>
      <c r="Q86" s="199"/>
      <c r="R86" s="205"/>
      <c r="S86" s="205"/>
      <c r="T86" s="205"/>
      <c r="U86" s="205"/>
      <c r="V86" s="102">
        <f>IF(OR(AND(J86="", K86=""), AND(J86=Sheet1!$C$9,K86=Sheet1!$E$2), AND(J86="",K86=Sheet1!$E$2), AND(K86="",J86=Sheet1!$C$9)), 0, Sheet1!L$2)</f>
        <v>0</v>
      </c>
      <c r="W86" s="102">
        <f>SUM(COUNTIF(R86,Sheet1!$J$3),COUNTIF(R86,Sheet1!$J$4),COUNTIF(R86,Sheet1!$J$5))*Sheet1!L$6+SUM(COUNTIF(S86,Sheet1!$J$3),COUNTIF(S86,Sheet1!$J$4),COUNTIF(S86,Sheet1!$J$5))*Sheet1!L$6+SUM(COUNTIF(T86,Sheet1!$J$3),COUNTIF(T86,Sheet1!$J$4),COUNTIF(T86,Sheet1!$J$5))*Sheet1!L$6</f>
        <v>0</v>
      </c>
      <c r="X86" s="102">
        <f>SUM(COUNTIF(U86,Sheet1!$J$3),COUNTIF(U86,Sheet1!$J$4),COUNTIF(U86,Sheet1!$J$5))*Sheet1!L$7</f>
        <v>0</v>
      </c>
      <c r="Y86" s="102">
        <f>+SUMIF(Sheet1!$F$3:$F$10,L86,Sheet1!$G$3:$G$10)+SUMIF(Sheet1!$F$3:$F$10,O86,Sheet1!$G$3:$G$10)</f>
        <v>0</v>
      </c>
      <c r="Z86" s="102">
        <f t="shared" si="1"/>
        <v>0</v>
      </c>
      <c r="AA86" s="102">
        <f>+SUMIF(Sheet1!$F$3:$F$10,L86,Sheet1!$H$3:$H$10)+SUMIF(Sheet1!$F$3:$F$10,O86,Sheet1!$H$3:$H$10)</f>
        <v>0</v>
      </c>
      <c r="AB86" s="21"/>
      <c r="AC86" s="21"/>
    </row>
    <row r="87" spans="1:29" ht="21.75" customHeight="1">
      <c r="A87" s="48"/>
      <c r="B87" s="21"/>
      <c r="C87" s="100">
        <v>74</v>
      </c>
      <c r="D87" s="198"/>
      <c r="E87" s="198"/>
      <c r="F87" s="199"/>
      <c r="G87" s="203"/>
      <c r="H87" s="203"/>
      <c r="I87" s="101" t="str">
        <f>IF(H87=0,"",DATEDIF(H87,Sheet1!$C$13,"Y"))</f>
        <v/>
      </c>
      <c r="J87" s="199"/>
      <c r="K87" s="199"/>
      <c r="L87" s="199"/>
      <c r="M87" s="203"/>
      <c r="N87" s="199"/>
      <c r="O87" s="199"/>
      <c r="P87" s="203"/>
      <c r="Q87" s="199"/>
      <c r="R87" s="205"/>
      <c r="S87" s="205"/>
      <c r="T87" s="205"/>
      <c r="U87" s="205"/>
      <c r="V87" s="102">
        <f>IF(OR(AND(J87="", K87=""), AND(J87=Sheet1!$C$9,K87=Sheet1!$E$2), AND(J87="",K87=Sheet1!$E$2), AND(K87="",J87=Sheet1!$C$9)), 0, Sheet1!L$2)</f>
        <v>0</v>
      </c>
      <c r="W87" s="102">
        <f>SUM(COUNTIF(R87,Sheet1!$J$3),COUNTIF(R87,Sheet1!$J$4),COUNTIF(R87,Sheet1!$J$5))*Sheet1!L$6+SUM(COUNTIF(S87,Sheet1!$J$3),COUNTIF(S87,Sheet1!$J$4),COUNTIF(S87,Sheet1!$J$5))*Sheet1!L$6+SUM(COUNTIF(T87,Sheet1!$J$3),COUNTIF(T87,Sheet1!$J$4),COUNTIF(T87,Sheet1!$J$5))*Sheet1!L$6</f>
        <v>0</v>
      </c>
      <c r="X87" s="102">
        <f>SUM(COUNTIF(U87,Sheet1!$J$3),COUNTIF(U87,Sheet1!$J$4),COUNTIF(U87,Sheet1!$J$5))*Sheet1!L$7</f>
        <v>0</v>
      </c>
      <c r="Y87" s="102">
        <f>+SUMIF(Sheet1!$F$3:$F$10,L87,Sheet1!$G$3:$G$10)+SUMIF(Sheet1!$F$3:$F$10,O87,Sheet1!$G$3:$G$10)</f>
        <v>0</v>
      </c>
      <c r="Z87" s="102">
        <f t="shared" si="1"/>
        <v>0</v>
      </c>
      <c r="AA87" s="102">
        <f>+SUMIF(Sheet1!$F$3:$F$10,L87,Sheet1!$H$3:$H$10)+SUMIF(Sheet1!$F$3:$F$10,O87,Sheet1!$H$3:$H$10)</f>
        <v>0</v>
      </c>
      <c r="AB87" s="21"/>
      <c r="AC87" s="21"/>
    </row>
    <row r="88" spans="1:29" ht="21.75" customHeight="1">
      <c r="A88" s="48"/>
      <c r="B88" s="21"/>
      <c r="C88" s="100">
        <v>75</v>
      </c>
      <c r="D88" s="198"/>
      <c r="E88" s="198"/>
      <c r="F88" s="199"/>
      <c r="G88" s="203"/>
      <c r="H88" s="203"/>
      <c r="I88" s="101" t="str">
        <f>IF(H88=0,"",DATEDIF(H88,Sheet1!$C$13,"Y"))</f>
        <v/>
      </c>
      <c r="J88" s="199"/>
      <c r="K88" s="199"/>
      <c r="L88" s="199"/>
      <c r="M88" s="203"/>
      <c r="N88" s="199"/>
      <c r="O88" s="199"/>
      <c r="P88" s="203"/>
      <c r="Q88" s="199"/>
      <c r="R88" s="205"/>
      <c r="S88" s="205"/>
      <c r="T88" s="205"/>
      <c r="U88" s="205"/>
      <c r="V88" s="102">
        <f>IF(OR(AND(J88="", K88=""), AND(J88=Sheet1!$C$9,K88=Sheet1!$E$2), AND(J88="",K88=Sheet1!$E$2), AND(K88="",J88=Sheet1!$C$9)), 0, Sheet1!L$2)</f>
        <v>0</v>
      </c>
      <c r="W88" s="102">
        <f>SUM(COUNTIF(R88,Sheet1!$J$3),COUNTIF(R88,Sheet1!$J$4),COUNTIF(R88,Sheet1!$J$5))*Sheet1!L$6+SUM(COUNTIF(S88,Sheet1!$J$3),COUNTIF(S88,Sheet1!$J$4),COUNTIF(S88,Sheet1!$J$5))*Sheet1!L$6+SUM(COUNTIF(T88,Sheet1!$J$3),COUNTIF(T88,Sheet1!$J$4),COUNTIF(T88,Sheet1!$J$5))*Sheet1!L$6</f>
        <v>0</v>
      </c>
      <c r="X88" s="102">
        <f>SUM(COUNTIF(U88,Sheet1!$J$3),COUNTIF(U88,Sheet1!$J$4),COUNTIF(U88,Sheet1!$J$5))*Sheet1!L$7</f>
        <v>0</v>
      </c>
      <c r="Y88" s="102">
        <f>+SUMIF(Sheet1!$F$3:$F$10,L88,Sheet1!$G$3:$G$10)+SUMIF(Sheet1!$F$3:$F$10,O88,Sheet1!$G$3:$G$10)</f>
        <v>0</v>
      </c>
      <c r="Z88" s="102">
        <f t="shared" si="1"/>
        <v>0</v>
      </c>
      <c r="AA88" s="102">
        <f>+SUMIF(Sheet1!$F$3:$F$10,L88,Sheet1!$H$3:$H$10)+SUMIF(Sheet1!$F$3:$F$10,O88,Sheet1!$H$3:$H$10)</f>
        <v>0</v>
      </c>
      <c r="AB88" s="21"/>
      <c r="AC88" s="21"/>
    </row>
    <row r="89" spans="1:29" ht="21.75" customHeight="1">
      <c r="A89" s="48"/>
      <c r="B89" s="21"/>
      <c r="C89" s="100">
        <v>76</v>
      </c>
      <c r="D89" s="198"/>
      <c r="E89" s="198"/>
      <c r="F89" s="199"/>
      <c r="G89" s="203"/>
      <c r="H89" s="203"/>
      <c r="I89" s="101" t="str">
        <f>IF(H89=0,"",DATEDIF(H89,Sheet1!$C$13,"Y"))</f>
        <v/>
      </c>
      <c r="J89" s="199"/>
      <c r="K89" s="199"/>
      <c r="L89" s="199"/>
      <c r="M89" s="203"/>
      <c r="N89" s="199"/>
      <c r="O89" s="199"/>
      <c r="P89" s="203"/>
      <c r="Q89" s="199"/>
      <c r="R89" s="205"/>
      <c r="S89" s="205"/>
      <c r="T89" s="205"/>
      <c r="U89" s="205"/>
      <c r="V89" s="102">
        <f>IF(OR(AND(J89="", K89=""), AND(J89=Sheet1!$C$9,K89=Sheet1!$E$2), AND(J89="",K89=Sheet1!$E$2), AND(K89="",J89=Sheet1!$C$9)), 0, Sheet1!L$2)</f>
        <v>0</v>
      </c>
      <c r="W89" s="102">
        <f>SUM(COUNTIF(R89,Sheet1!$J$3),COUNTIF(R89,Sheet1!$J$4),COUNTIF(R89,Sheet1!$J$5))*Sheet1!L$6+SUM(COUNTIF(S89,Sheet1!$J$3),COUNTIF(S89,Sheet1!$J$4),COUNTIF(S89,Sheet1!$J$5))*Sheet1!L$6+SUM(COUNTIF(T89,Sheet1!$J$3),COUNTIF(T89,Sheet1!$J$4),COUNTIF(T89,Sheet1!$J$5))*Sheet1!L$6</f>
        <v>0</v>
      </c>
      <c r="X89" s="102">
        <f>SUM(COUNTIF(U89,Sheet1!$J$3),COUNTIF(U89,Sheet1!$J$4),COUNTIF(U89,Sheet1!$J$5))*Sheet1!L$7</f>
        <v>0</v>
      </c>
      <c r="Y89" s="102">
        <f>+SUMIF(Sheet1!$F$3:$F$10,L89,Sheet1!$G$3:$G$10)+SUMIF(Sheet1!$F$3:$F$10,O89,Sheet1!$G$3:$G$10)</f>
        <v>0</v>
      </c>
      <c r="Z89" s="102">
        <f t="shared" si="1"/>
        <v>0</v>
      </c>
      <c r="AA89" s="102">
        <f>+SUMIF(Sheet1!$F$3:$F$10,L89,Sheet1!$H$3:$H$10)+SUMIF(Sheet1!$F$3:$F$10,O89,Sheet1!$H$3:$H$10)</f>
        <v>0</v>
      </c>
      <c r="AB89" s="21"/>
      <c r="AC89" s="21"/>
    </row>
    <row r="90" spans="1:29" ht="21.75" customHeight="1">
      <c r="A90" s="48"/>
      <c r="B90" s="21"/>
      <c r="C90" s="100">
        <v>77</v>
      </c>
      <c r="D90" s="198"/>
      <c r="E90" s="198"/>
      <c r="F90" s="199"/>
      <c r="G90" s="203"/>
      <c r="H90" s="203"/>
      <c r="I90" s="101" t="str">
        <f>IF(H90=0,"",DATEDIF(H90,Sheet1!$C$13,"Y"))</f>
        <v/>
      </c>
      <c r="J90" s="199"/>
      <c r="K90" s="199"/>
      <c r="L90" s="199"/>
      <c r="M90" s="203"/>
      <c r="N90" s="199"/>
      <c r="O90" s="199"/>
      <c r="P90" s="203"/>
      <c r="Q90" s="199"/>
      <c r="R90" s="205"/>
      <c r="S90" s="205"/>
      <c r="T90" s="205"/>
      <c r="U90" s="205"/>
      <c r="V90" s="102">
        <f>IF(OR(AND(J90="", K90=""), AND(J90=Sheet1!$C$9,K90=Sheet1!$E$2), AND(J90="",K90=Sheet1!$E$2), AND(K90="",J90=Sheet1!$C$9)), 0, Sheet1!L$2)</f>
        <v>0</v>
      </c>
      <c r="W90" s="102">
        <f>SUM(COUNTIF(R90,Sheet1!$J$3),COUNTIF(R90,Sheet1!$J$4),COUNTIF(R90,Sheet1!$J$5))*Sheet1!L$6+SUM(COUNTIF(S90,Sheet1!$J$3),COUNTIF(S90,Sheet1!$J$4),COUNTIF(S90,Sheet1!$J$5))*Sheet1!L$6+SUM(COUNTIF(T90,Sheet1!$J$3),COUNTIF(T90,Sheet1!$J$4),COUNTIF(T90,Sheet1!$J$5))*Sheet1!L$6</f>
        <v>0</v>
      </c>
      <c r="X90" s="102">
        <f>SUM(COUNTIF(U90,Sheet1!$J$3),COUNTIF(U90,Sheet1!$J$4),COUNTIF(U90,Sheet1!$J$5))*Sheet1!L$7</f>
        <v>0</v>
      </c>
      <c r="Y90" s="102">
        <f>+SUMIF(Sheet1!$F$3:$F$10,L90,Sheet1!$G$3:$G$10)+SUMIF(Sheet1!$F$3:$F$10,O90,Sheet1!$G$3:$G$10)</f>
        <v>0</v>
      </c>
      <c r="Z90" s="102">
        <f t="shared" si="1"/>
        <v>0</v>
      </c>
      <c r="AA90" s="102">
        <f>+SUMIF(Sheet1!$F$3:$F$10,L90,Sheet1!$H$3:$H$10)+SUMIF(Sheet1!$F$3:$F$10,O90,Sheet1!$H$3:$H$10)</f>
        <v>0</v>
      </c>
      <c r="AB90" s="21"/>
      <c r="AC90" s="21"/>
    </row>
    <row r="91" spans="1:29" ht="21.75" customHeight="1">
      <c r="A91" s="48"/>
      <c r="B91" s="21"/>
      <c r="C91" s="100">
        <v>78</v>
      </c>
      <c r="D91" s="198"/>
      <c r="E91" s="198"/>
      <c r="F91" s="199"/>
      <c r="G91" s="203"/>
      <c r="H91" s="203"/>
      <c r="I91" s="101" t="str">
        <f>IF(H91=0,"",DATEDIF(H91,Sheet1!$C$13,"Y"))</f>
        <v/>
      </c>
      <c r="J91" s="199"/>
      <c r="K91" s="199"/>
      <c r="L91" s="199"/>
      <c r="M91" s="203"/>
      <c r="N91" s="199"/>
      <c r="O91" s="199"/>
      <c r="P91" s="203"/>
      <c r="Q91" s="199"/>
      <c r="R91" s="205"/>
      <c r="S91" s="205"/>
      <c r="T91" s="205"/>
      <c r="U91" s="205"/>
      <c r="V91" s="102">
        <f>IF(OR(AND(J91="", K91=""), AND(J91=Sheet1!$C$9,K91=Sheet1!$E$2), AND(J91="",K91=Sheet1!$E$2), AND(K91="",J91=Sheet1!$C$9)), 0, Sheet1!L$2)</f>
        <v>0</v>
      </c>
      <c r="W91" s="102">
        <f>SUM(COUNTIF(R91,Sheet1!$J$3),COUNTIF(R91,Sheet1!$J$4),COUNTIF(R91,Sheet1!$J$5))*Sheet1!L$6+SUM(COUNTIF(S91,Sheet1!$J$3),COUNTIF(S91,Sheet1!$J$4),COUNTIF(S91,Sheet1!$J$5))*Sheet1!L$6+SUM(COUNTIF(T91,Sheet1!$J$3),COUNTIF(T91,Sheet1!$J$4),COUNTIF(T91,Sheet1!$J$5))*Sheet1!L$6</f>
        <v>0</v>
      </c>
      <c r="X91" s="102">
        <f>SUM(COUNTIF(U91,Sheet1!$J$3),COUNTIF(U91,Sheet1!$J$4),COUNTIF(U91,Sheet1!$J$5))*Sheet1!L$7</f>
        <v>0</v>
      </c>
      <c r="Y91" s="102">
        <f>+SUMIF(Sheet1!$F$3:$F$10,L91,Sheet1!$G$3:$G$10)+SUMIF(Sheet1!$F$3:$F$10,O91,Sheet1!$G$3:$G$10)</f>
        <v>0</v>
      </c>
      <c r="Z91" s="102">
        <f t="shared" si="1"/>
        <v>0</v>
      </c>
      <c r="AA91" s="102">
        <f>+SUMIF(Sheet1!$F$3:$F$10,L91,Sheet1!$H$3:$H$10)+SUMIF(Sheet1!$F$3:$F$10,O91,Sheet1!$H$3:$H$10)</f>
        <v>0</v>
      </c>
      <c r="AB91" s="21"/>
      <c r="AC91" s="21"/>
    </row>
    <row r="92" spans="1:29" ht="21.75" customHeight="1">
      <c r="A92" s="48"/>
      <c r="B92" s="21"/>
      <c r="C92" s="100">
        <v>79</v>
      </c>
      <c r="D92" s="198"/>
      <c r="E92" s="198"/>
      <c r="F92" s="199"/>
      <c r="G92" s="203"/>
      <c r="H92" s="203"/>
      <c r="I92" s="101" t="str">
        <f>IF(H92=0,"",DATEDIF(H92,Sheet1!$C$13,"Y"))</f>
        <v/>
      </c>
      <c r="J92" s="199"/>
      <c r="K92" s="199"/>
      <c r="L92" s="199"/>
      <c r="M92" s="203"/>
      <c r="N92" s="199"/>
      <c r="O92" s="199"/>
      <c r="P92" s="203"/>
      <c r="Q92" s="199"/>
      <c r="R92" s="205"/>
      <c r="S92" s="205"/>
      <c r="T92" s="205"/>
      <c r="U92" s="205"/>
      <c r="V92" s="102">
        <f>IF(OR(AND(J92="", K92=""), AND(J92=Sheet1!$C$9,K92=Sheet1!$E$2), AND(J92="",K92=Sheet1!$E$2), AND(K92="",J92=Sheet1!$C$9)), 0, Sheet1!L$2)</f>
        <v>0</v>
      </c>
      <c r="W92" s="102">
        <f>SUM(COUNTIF(R92,Sheet1!$J$3),COUNTIF(R92,Sheet1!$J$4),COUNTIF(R92,Sheet1!$J$5))*Sheet1!L$6+SUM(COUNTIF(S92,Sheet1!$J$3),COUNTIF(S92,Sheet1!$J$4),COUNTIF(S92,Sheet1!$J$5))*Sheet1!L$6+SUM(COUNTIF(T92,Sheet1!$J$3),COUNTIF(T92,Sheet1!$J$4),COUNTIF(T92,Sheet1!$J$5))*Sheet1!L$6</f>
        <v>0</v>
      </c>
      <c r="X92" s="102">
        <f>SUM(COUNTIF(U92,Sheet1!$J$3),COUNTIF(U92,Sheet1!$J$4),COUNTIF(U92,Sheet1!$J$5))*Sheet1!L$7</f>
        <v>0</v>
      </c>
      <c r="Y92" s="102">
        <f>+SUMIF(Sheet1!$F$3:$F$10,L92,Sheet1!$G$3:$G$10)+SUMIF(Sheet1!$F$3:$F$10,O92,Sheet1!$G$3:$G$10)</f>
        <v>0</v>
      </c>
      <c r="Z92" s="102">
        <f t="shared" si="1"/>
        <v>0</v>
      </c>
      <c r="AA92" s="102">
        <f>+SUMIF(Sheet1!$F$3:$F$10,L92,Sheet1!$H$3:$H$10)+SUMIF(Sheet1!$F$3:$F$10,O92,Sheet1!$H$3:$H$10)</f>
        <v>0</v>
      </c>
      <c r="AB92" s="21"/>
      <c r="AC92" s="21"/>
    </row>
    <row r="93" spans="1:29" ht="21.75" customHeight="1">
      <c r="A93" s="48"/>
      <c r="B93" s="21"/>
      <c r="C93" s="100">
        <v>80</v>
      </c>
      <c r="D93" s="198"/>
      <c r="E93" s="198"/>
      <c r="F93" s="199"/>
      <c r="G93" s="203"/>
      <c r="H93" s="203"/>
      <c r="I93" s="101" t="str">
        <f>IF(H93=0,"",DATEDIF(H93,Sheet1!$C$13,"Y"))</f>
        <v/>
      </c>
      <c r="J93" s="199"/>
      <c r="K93" s="199"/>
      <c r="L93" s="199"/>
      <c r="M93" s="203"/>
      <c r="N93" s="199"/>
      <c r="O93" s="199"/>
      <c r="P93" s="203"/>
      <c r="Q93" s="199"/>
      <c r="R93" s="205"/>
      <c r="S93" s="205"/>
      <c r="T93" s="205"/>
      <c r="U93" s="205"/>
      <c r="V93" s="102">
        <f>IF(OR(AND(J93="", K93=""), AND(J93=Sheet1!$C$9,K93=Sheet1!$E$2), AND(J93="",K93=Sheet1!$E$2), AND(K93="",J93=Sheet1!$C$9)), 0, Sheet1!L$2)</f>
        <v>0</v>
      </c>
      <c r="W93" s="102">
        <f>SUM(COUNTIF(R93,Sheet1!$J$3),COUNTIF(R93,Sheet1!$J$4),COUNTIF(R93,Sheet1!$J$5))*Sheet1!L$6+SUM(COUNTIF(S93,Sheet1!$J$3),COUNTIF(S93,Sheet1!$J$4),COUNTIF(S93,Sheet1!$J$5))*Sheet1!L$6+SUM(COUNTIF(T93,Sheet1!$J$3),COUNTIF(T93,Sheet1!$J$4),COUNTIF(T93,Sheet1!$J$5))*Sheet1!L$6</f>
        <v>0</v>
      </c>
      <c r="X93" s="102">
        <f>SUM(COUNTIF(U93,Sheet1!$J$3),COUNTIF(U93,Sheet1!$J$4),COUNTIF(U93,Sheet1!$J$5))*Sheet1!L$7</f>
        <v>0</v>
      </c>
      <c r="Y93" s="102">
        <f>+SUMIF(Sheet1!$F$3:$F$10,L93,Sheet1!$G$3:$G$10)+SUMIF(Sheet1!$F$3:$F$10,O93,Sheet1!$G$3:$G$10)</f>
        <v>0</v>
      </c>
      <c r="Z93" s="102">
        <f t="shared" si="1"/>
        <v>0</v>
      </c>
      <c r="AA93" s="102">
        <f>+SUMIF(Sheet1!$F$3:$F$10,L93,Sheet1!$H$3:$H$10)+SUMIF(Sheet1!$F$3:$F$10,O93,Sheet1!$H$3:$H$10)</f>
        <v>0</v>
      </c>
      <c r="AB93" s="21"/>
      <c r="AC93" s="21"/>
    </row>
    <row r="94" spans="1:29" ht="21.75" customHeight="1">
      <c r="A94" s="48"/>
      <c r="B94" s="21"/>
      <c r="C94" s="100">
        <v>81</v>
      </c>
      <c r="D94" s="198"/>
      <c r="E94" s="198"/>
      <c r="F94" s="199"/>
      <c r="G94" s="203"/>
      <c r="H94" s="203"/>
      <c r="I94" s="101" t="str">
        <f>IF(H94=0,"",DATEDIF(H94,Sheet1!$C$13,"Y"))</f>
        <v/>
      </c>
      <c r="J94" s="199"/>
      <c r="K94" s="199"/>
      <c r="L94" s="199"/>
      <c r="M94" s="203"/>
      <c r="N94" s="199"/>
      <c r="O94" s="199"/>
      <c r="P94" s="203"/>
      <c r="Q94" s="199"/>
      <c r="R94" s="205"/>
      <c r="S94" s="205"/>
      <c r="T94" s="205"/>
      <c r="U94" s="205"/>
      <c r="V94" s="102">
        <f>IF(OR(AND(J94="", K94=""), AND(J94=Sheet1!$C$9,K94=Sheet1!$E$2), AND(J94="",K94=Sheet1!$E$2), AND(K94="",J94=Sheet1!$C$9)), 0, Sheet1!L$2)</f>
        <v>0</v>
      </c>
      <c r="W94" s="102">
        <f>SUM(COUNTIF(R94,Sheet1!$J$3),COUNTIF(R94,Sheet1!$J$4),COUNTIF(R94,Sheet1!$J$5))*Sheet1!L$6+SUM(COUNTIF(S94,Sheet1!$J$3),COUNTIF(S94,Sheet1!$J$4),COUNTIF(S94,Sheet1!$J$5))*Sheet1!L$6+SUM(COUNTIF(T94,Sheet1!$J$3),COUNTIF(T94,Sheet1!$J$4),COUNTIF(T94,Sheet1!$J$5))*Sheet1!L$6</f>
        <v>0</v>
      </c>
      <c r="X94" s="102">
        <f>SUM(COUNTIF(U94,Sheet1!$J$3),COUNTIF(U94,Sheet1!$J$4),COUNTIF(U94,Sheet1!$J$5))*Sheet1!L$7</f>
        <v>0</v>
      </c>
      <c r="Y94" s="102">
        <f>+SUMIF(Sheet1!$F$3:$F$10,L94,Sheet1!$G$3:$G$10)+SUMIF(Sheet1!$F$3:$F$10,O94,Sheet1!$G$3:$G$10)</f>
        <v>0</v>
      </c>
      <c r="Z94" s="102">
        <f t="shared" si="1"/>
        <v>0</v>
      </c>
      <c r="AA94" s="102">
        <f>+SUMIF(Sheet1!$F$3:$F$10,L94,Sheet1!$H$3:$H$10)+SUMIF(Sheet1!$F$3:$F$10,O94,Sheet1!$H$3:$H$10)</f>
        <v>0</v>
      </c>
      <c r="AB94" s="21"/>
      <c r="AC94" s="21"/>
    </row>
    <row r="95" spans="1:29" ht="21.75" customHeight="1">
      <c r="A95" s="48"/>
      <c r="B95" s="21"/>
      <c r="C95" s="100">
        <v>82</v>
      </c>
      <c r="D95" s="198"/>
      <c r="E95" s="198"/>
      <c r="F95" s="199"/>
      <c r="G95" s="203"/>
      <c r="H95" s="203"/>
      <c r="I95" s="101" t="str">
        <f>IF(H95=0,"",DATEDIF(H95,Sheet1!$C$13,"Y"))</f>
        <v/>
      </c>
      <c r="J95" s="199"/>
      <c r="K95" s="199"/>
      <c r="L95" s="199"/>
      <c r="M95" s="203"/>
      <c r="N95" s="199"/>
      <c r="O95" s="199"/>
      <c r="P95" s="203"/>
      <c r="Q95" s="199"/>
      <c r="R95" s="205"/>
      <c r="S95" s="205"/>
      <c r="T95" s="205"/>
      <c r="U95" s="205"/>
      <c r="V95" s="102">
        <f>IF(OR(AND(J95="", K95=""), AND(J95=Sheet1!$C$9,K95=Sheet1!$E$2), AND(J95="",K95=Sheet1!$E$2), AND(K95="",J95=Sheet1!$C$9)), 0, Sheet1!L$2)</f>
        <v>0</v>
      </c>
      <c r="W95" s="102">
        <f>SUM(COUNTIF(R95,Sheet1!$J$3),COUNTIF(R95,Sheet1!$J$4),COUNTIF(R95,Sheet1!$J$5))*Sheet1!L$6+SUM(COUNTIF(S95,Sheet1!$J$3),COUNTIF(S95,Sheet1!$J$4),COUNTIF(S95,Sheet1!$J$5))*Sheet1!L$6+SUM(COUNTIF(T95,Sheet1!$J$3),COUNTIF(T95,Sheet1!$J$4),COUNTIF(T95,Sheet1!$J$5))*Sheet1!L$6</f>
        <v>0</v>
      </c>
      <c r="X95" s="102">
        <f>SUM(COUNTIF(U95,Sheet1!$J$3),COUNTIF(U95,Sheet1!$J$4),COUNTIF(U95,Sheet1!$J$5))*Sheet1!L$7</f>
        <v>0</v>
      </c>
      <c r="Y95" s="102">
        <f>+SUMIF(Sheet1!$F$3:$F$10,L95,Sheet1!$G$3:$G$10)+SUMIF(Sheet1!$F$3:$F$10,O95,Sheet1!$G$3:$G$10)</f>
        <v>0</v>
      </c>
      <c r="Z95" s="102">
        <f t="shared" si="1"/>
        <v>0</v>
      </c>
      <c r="AA95" s="102">
        <f>+SUMIF(Sheet1!$F$3:$F$10,L95,Sheet1!$H$3:$H$10)+SUMIF(Sheet1!$F$3:$F$10,O95,Sheet1!$H$3:$H$10)</f>
        <v>0</v>
      </c>
      <c r="AB95" s="21"/>
      <c r="AC95" s="21"/>
    </row>
    <row r="96" spans="1:29" ht="21.75" customHeight="1">
      <c r="A96" s="48"/>
      <c r="B96" s="21"/>
      <c r="C96" s="100">
        <v>83</v>
      </c>
      <c r="D96" s="198"/>
      <c r="E96" s="198"/>
      <c r="F96" s="199"/>
      <c r="G96" s="203"/>
      <c r="H96" s="203"/>
      <c r="I96" s="101" t="str">
        <f>IF(H96=0,"",DATEDIF(H96,Sheet1!$C$13,"Y"))</f>
        <v/>
      </c>
      <c r="J96" s="199"/>
      <c r="K96" s="199"/>
      <c r="L96" s="199"/>
      <c r="M96" s="203"/>
      <c r="N96" s="199"/>
      <c r="O96" s="199"/>
      <c r="P96" s="203"/>
      <c r="Q96" s="199"/>
      <c r="R96" s="205"/>
      <c r="S96" s="205"/>
      <c r="T96" s="205"/>
      <c r="U96" s="205"/>
      <c r="V96" s="102">
        <f>IF(OR(AND(J96="", K96=""), AND(J96=Sheet1!$C$9,K96=Sheet1!$E$2), AND(J96="",K96=Sheet1!$E$2), AND(K96="",J96=Sheet1!$C$9)), 0, Sheet1!L$2)</f>
        <v>0</v>
      </c>
      <c r="W96" s="102">
        <f>SUM(COUNTIF(R96,Sheet1!$J$3),COUNTIF(R96,Sheet1!$J$4),COUNTIF(R96,Sheet1!$J$5))*Sheet1!L$6+SUM(COUNTIF(S96,Sheet1!$J$3),COUNTIF(S96,Sheet1!$J$4),COUNTIF(S96,Sheet1!$J$5))*Sheet1!L$6+SUM(COUNTIF(T96,Sheet1!$J$3),COUNTIF(T96,Sheet1!$J$4),COUNTIF(T96,Sheet1!$J$5))*Sheet1!L$6</f>
        <v>0</v>
      </c>
      <c r="X96" s="102">
        <f>SUM(COUNTIF(U96,Sheet1!$J$3),COUNTIF(U96,Sheet1!$J$4),COUNTIF(U96,Sheet1!$J$5))*Sheet1!L$7</f>
        <v>0</v>
      </c>
      <c r="Y96" s="102">
        <f>+SUMIF(Sheet1!$F$3:$F$10,L96,Sheet1!$G$3:$G$10)+SUMIF(Sheet1!$F$3:$F$10,O96,Sheet1!$G$3:$G$10)</f>
        <v>0</v>
      </c>
      <c r="Z96" s="102">
        <f t="shared" si="1"/>
        <v>0</v>
      </c>
      <c r="AA96" s="102">
        <f>+SUMIF(Sheet1!$F$3:$F$10,L96,Sheet1!$H$3:$H$10)+SUMIF(Sheet1!$F$3:$F$10,O96,Sheet1!$H$3:$H$10)</f>
        <v>0</v>
      </c>
      <c r="AB96" s="21"/>
      <c r="AC96" s="21"/>
    </row>
    <row r="97" spans="1:29" ht="21.75" customHeight="1">
      <c r="A97" s="48"/>
      <c r="B97" s="21"/>
      <c r="C97" s="100">
        <v>84</v>
      </c>
      <c r="D97" s="198"/>
      <c r="E97" s="198"/>
      <c r="F97" s="199"/>
      <c r="G97" s="203"/>
      <c r="H97" s="203"/>
      <c r="I97" s="101" t="str">
        <f>IF(H97=0,"",DATEDIF(H97,Sheet1!$C$13,"Y"))</f>
        <v/>
      </c>
      <c r="J97" s="199"/>
      <c r="K97" s="199"/>
      <c r="L97" s="199"/>
      <c r="M97" s="203"/>
      <c r="N97" s="199"/>
      <c r="O97" s="199"/>
      <c r="P97" s="203"/>
      <c r="Q97" s="199"/>
      <c r="R97" s="205"/>
      <c r="S97" s="205"/>
      <c r="T97" s="205"/>
      <c r="U97" s="205"/>
      <c r="V97" s="102">
        <f>IF(OR(AND(J97="", K97=""), AND(J97=Sheet1!$C$9,K97=Sheet1!$E$2), AND(J97="",K97=Sheet1!$E$2), AND(K97="",J97=Sheet1!$C$9)), 0, Sheet1!L$2)</f>
        <v>0</v>
      </c>
      <c r="W97" s="102">
        <f>SUM(COUNTIF(R97,Sheet1!$J$3),COUNTIF(R97,Sheet1!$J$4),COUNTIF(R97,Sheet1!$J$5))*Sheet1!L$6+SUM(COUNTIF(S97,Sheet1!$J$3),COUNTIF(S97,Sheet1!$J$4),COUNTIF(S97,Sheet1!$J$5))*Sheet1!L$6+SUM(COUNTIF(T97,Sheet1!$J$3),COUNTIF(T97,Sheet1!$J$4),COUNTIF(T97,Sheet1!$J$5))*Sheet1!L$6</f>
        <v>0</v>
      </c>
      <c r="X97" s="102">
        <f>SUM(COUNTIF(U97,Sheet1!$J$3),COUNTIF(U97,Sheet1!$J$4),COUNTIF(U97,Sheet1!$J$5))*Sheet1!L$7</f>
        <v>0</v>
      </c>
      <c r="Y97" s="102">
        <f>+SUMIF(Sheet1!$F$3:$F$10,L97,Sheet1!$G$3:$G$10)+SUMIF(Sheet1!$F$3:$F$10,O97,Sheet1!$G$3:$G$10)</f>
        <v>0</v>
      </c>
      <c r="Z97" s="102">
        <f t="shared" si="1"/>
        <v>0</v>
      </c>
      <c r="AA97" s="102">
        <f>+SUMIF(Sheet1!$F$3:$F$10,L97,Sheet1!$H$3:$H$10)+SUMIF(Sheet1!$F$3:$F$10,O97,Sheet1!$H$3:$H$10)</f>
        <v>0</v>
      </c>
      <c r="AB97" s="21"/>
      <c r="AC97" s="21"/>
    </row>
    <row r="98" spans="1:29" ht="21.75" customHeight="1">
      <c r="A98" s="48"/>
      <c r="B98" s="21"/>
      <c r="C98" s="100">
        <v>85</v>
      </c>
      <c r="D98" s="198"/>
      <c r="E98" s="198"/>
      <c r="F98" s="199"/>
      <c r="G98" s="203"/>
      <c r="H98" s="203"/>
      <c r="I98" s="101" t="str">
        <f>IF(H98=0,"",DATEDIF(H98,Sheet1!$C$13,"Y"))</f>
        <v/>
      </c>
      <c r="J98" s="199"/>
      <c r="K98" s="199"/>
      <c r="L98" s="199"/>
      <c r="M98" s="203"/>
      <c r="N98" s="199"/>
      <c r="O98" s="199"/>
      <c r="P98" s="203"/>
      <c r="Q98" s="199"/>
      <c r="R98" s="205"/>
      <c r="S98" s="205"/>
      <c r="T98" s="205"/>
      <c r="U98" s="205"/>
      <c r="V98" s="102">
        <f>IF(OR(AND(J98="", K98=""), AND(J98=Sheet1!$C$9,K98=Sheet1!$E$2), AND(J98="",K98=Sheet1!$E$2), AND(K98="",J98=Sheet1!$C$9)), 0, Sheet1!L$2)</f>
        <v>0</v>
      </c>
      <c r="W98" s="102">
        <f>SUM(COUNTIF(R98,Sheet1!$J$3),COUNTIF(R98,Sheet1!$J$4),COUNTIF(R98,Sheet1!$J$5))*Sheet1!L$6+SUM(COUNTIF(S98,Sheet1!$J$3),COUNTIF(S98,Sheet1!$J$4),COUNTIF(S98,Sheet1!$J$5))*Sheet1!L$6+SUM(COUNTIF(T98,Sheet1!$J$3),COUNTIF(T98,Sheet1!$J$4),COUNTIF(T98,Sheet1!$J$5))*Sheet1!L$6</f>
        <v>0</v>
      </c>
      <c r="X98" s="102">
        <f>SUM(COUNTIF(U98,Sheet1!$J$3),COUNTIF(U98,Sheet1!$J$4),COUNTIF(U98,Sheet1!$J$5))*Sheet1!L$7</f>
        <v>0</v>
      </c>
      <c r="Y98" s="102">
        <f>+SUMIF(Sheet1!$F$3:$F$10,L98,Sheet1!$G$3:$G$10)+SUMIF(Sheet1!$F$3:$F$10,O98,Sheet1!$G$3:$G$10)</f>
        <v>0</v>
      </c>
      <c r="Z98" s="102">
        <f t="shared" si="1"/>
        <v>0</v>
      </c>
      <c r="AA98" s="102">
        <f>+SUMIF(Sheet1!$F$3:$F$10,L98,Sheet1!$H$3:$H$10)+SUMIF(Sheet1!$F$3:$F$10,O98,Sheet1!$H$3:$H$10)</f>
        <v>0</v>
      </c>
      <c r="AB98" s="21"/>
      <c r="AC98" s="21"/>
    </row>
    <row r="99" spans="1:29" ht="21.75" customHeight="1">
      <c r="A99" s="48"/>
      <c r="B99" s="21"/>
      <c r="C99" s="100">
        <v>86</v>
      </c>
      <c r="D99" s="198"/>
      <c r="E99" s="198"/>
      <c r="F99" s="199"/>
      <c r="G99" s="203"/>
      <c r="H99" s="203"/>
      <c r="I99" s="101" t="str">
        <f>IF(H99=0,"",DATEDIF(H99,Sheet1!$C$13,"Y"))</f>
        <v/>
      </c>
      <c r="J99" s="199"/>
      <c r="K99" s="199"/>
      <c r="L99" s="199"/>
      <c r="M99" s="203"/>
      <c r="N99" s="199"/>
      <c r="O99" s="199"/>
      <c r="P99" s="203"/>
      <c r="Q99" s="199"/>
      <c r="R99" s="205"/>
      <c r="S99" s="205"/>
      <c r="T99" s="205"/>
      <c r="U99" s="205"/>
      <c r="V99" s="102">
        <f>IF(OR(AND(J99="", K99=""), AND(J99=Sheet1!$C$9,K99=Sheet1!$E$2), AND(J99="",K99=Sheet1!$E$2), AND(K99="",J99=Sheet1!$C$9)), 0, Sheet1!L$2)</f>
        <v>0</v>
      </c>
      <c r="W99" s="102">
        <f>SUM(COUNTIF(R99,Sheet1!$J$3),COUNTIF(R99,Sheet1!$J$4),COUNTIF(R99,Sheet1!$J$5))*Sheet1!L$6+SUM(COUNTIF(S99,Sheet1!$J$3),COUNTIF(S99,Sheet1!$J$4),COUNTIF(S99,Sheet1!$J$5))*Sheet1!L$6+SUM(COUNTIF(T99,Sheet1!$J$3),COUNTIF(T99,Sheet1!$J$4),COUNTIF(T99,Sheet1!$J$5))*Sheet1!L$6</f>
        <v>0</v>
      </c>
      <c r="X99" s="102">
        <f>SUM(COUNTIF(U99,Sheet1!$J$3),COUNTIF(U99,Sheet1!$J$4),COUNTIF(U99,Sheet1!$J$5))*Sheet1!L$7</f>
        <v>0</v>
      </c>
      <c r="Y99" s="102">
        <f>+SUMIF(Sheet1!$F$3:$F$10,L99,Sheet1!$G$3:$G$10)+SUMIF(Sheet1!$F$3:$F$10,O99,Sheet1!$G$3:$G$10)</f>
        <v>0</v>
      </c>
      <c r="Z99" s="102">
        <f t="shared" si="1"/>
        <v>0</v>
      </c>
      <c r="AA99" s="102">
        <f>+SUMIF(Sheet1!$F$3:$F$10,L99,Sheet1!$H$3:$H$10)+SUMIF(Sheet1!$F$3:$F$10,O99,Sheet1!$H$3:$H$10)</f>
        <v>0</v>
      </c>
      <c r="AB99" s="21"/>
      <c r="AC99" s="21"/>
    </row>
    <row r="100" spans="1:29" ht="21.75" customHeight="1">
      <c r="A100" s="48"/>
      <c r="B100" s="21"/>
      <c r="C100" s="100">
        <v>87</v>
      </c>
      <c r="D100" s="198"/>
      <c r="E100" s="198"/>
      <c r="F100" s="199"/>
      <c r="G100" s="203"/>
      <c r="H100" s="203"/>
      <c r="I100" s="101" t="str">
        <f>IF(H100=0,"",DATEDIF(H100,Sheet1!$C$13,"Y"))</f>
        <v/>
      </c>
      <c r="J100" s="199"/>
      <c r="K100" s="199"/>
      <c r="L100" s="199"/>
      <c r="M100" s="203"/>
      <c r="N100" s="199"/>
      <c r="O100" s="199"/>
      <c r="P100" s="203"/>
      <c r="Q100" s="199"/>
      <c r="R100" s="205"/>
      <c r="S100" s="205"/>
      <c r="T100" s="205"/>
      <c r="U100" s="205"/>
      <c r="V100" s="102">
        <f>IF(OR(AND(J100="", K100=""), AND(J100=Sheet1!$C$9,K100=Sheet1!$E$2), AND(J100="",K100=Sheet1!$E$2), AND(K100="",J100=Sheet1!$C$9)), 0, Sheet1!L$2)</f>
        <v>0</v>
      </c>
      <c r="W100" s="102">
        <f>SUM(COUNTIF(R100,Sheet1!$J$3),COUNTIF(R100,Sheet1!$J$4),COUNTIF(R100,Sheet1!$J$5))*Sheet1!L$6+SUM(COUNTIF(S100,Sheet1!$J$3),COUNTIF(S100,Sheet1!$J$4),COUNTIF(S100,Sheet1!$J$5))*Sheet1!L$6+SUM(COUNTIF(T100,Sheet1!$J$3),COUNTIF(T100,Sheet1!$J$4),COUNTIF(T100,Sheet1!$J$5))*Sheet1!L$6</f>
        <v>0</v>
      </c>
      <c r="X100" s="102">
        <f>SUM(COUNTIF(U100,Sheet1!$J$3),COUNTIF(U100,Sheet1!$J$4),COUNTIF(U100,Sheet1!$J$5))*Sheet1!L$7</f>
        <v>0</v>
      </c>
      <c r="Y100" s="102">
        <f>+SUMIF(Sheet1!$F$3:$F$10,L100,Sheet1!$G$3:$G$10)+SUMIF(Sheet1!$F$3:$F$10,O100,Sheet1!$G$3:$G$10)</f>
        <v>0</v>
      </c>
      <c r="Z100" s="102">
        <f t="shared" si="1"/>
        <v>0</v>
      </c>
      <c r="AA100" s="102">
        <f>+SUMIF(Sheet1!$F$3:$F$10,L100,Sheet1!$H$3:$H$10)+SUMIF(Sheet1!$F$3:$F$10,O100,Sheet1!$H$3:$H$10)</f>
        <v>0</v>
      </c>
      <c r="AB100" s="21"/>
      <c r="AC100" s="21"/>
    </row>
    <row r="101" spans="1:29" ht="21.75" customHeight="1">
      <c r="A101" s="48"/>
      <c r="B101" s="21"/>
      <c r="C101" s="100">
        <v>88</v>
      </c>
      <c r="D101" s="198"/>
      <c r="E101" s="198"/>
      <c r="F101" s="199"/>
      <c r="G101" s="203"/>
      <c r="H101" s="203"/>
      <c r="I101" s="101" t="str">
        <f>IF(H101=0,"",DATEDIF(H101,Sheet1!$C$13,"Y"))</f>
        <v/>
      </c>
      <c r="J101" s="199"/>
      <c r="K101" s="199"/>
      <c r="L101" s="199"/>
      <c r="M101" s="203"/>
      <c r="N101" s="199"/>
      <c r="O101" s="199"/>
      <c r="P101" s="203"/>
      <c r="Q101" s="199"/>
      <c r="R101" s="205"/>
      <c r="S101" s="205"/>
      <c r="T101" s="205"/>
      <c r="U101" s="205"/>
      <c r="V101" s="102">
        <f>IF(OR(AND(J101="", K101=""), AND(J101=Sheet1!$C$9,K101=Sheet1!$E$2), AND(J101="",K101=Sheet1!$E$2), AND(K101="",J101=Sheet1!$C$9)), 0, Sheet1!L$2)</f>
        <v>0</v>
      </c>
      <c r="W101" s="102">
        <f>SUM(COUNTIF(R101,Sheet1!$J$3),COUNTIF(R101,Sheet1!$J$4),COUNTIF(R101,Sheet1!$J$5))*Sheet1!L$6+SUM(COUNTIF(S101,Sheet1!$J$3),COUNTIF(S101,Sheet1!$J$4),COUNTIF(S101,Sheet1!$J$5))*Sheet1!L$6+SUM(COUNTIF(T101,Sheet1!$J$3),COUNTIF(T101,Sheet1!$J$4),COUNTIF(T101,Sheet1!$J$5))*Sheet1!L$6</f>
        <v>0</v>
      </c>
      <c r="X101" s="102">
        <f>SUM(COUNTIF(U101,Sheet1!$J$3),COUNTIF(U101,Sheet1!$J$4),COUNTIF(U101,Sheet1!$J$5))*Sheet1!L$7</f>
        <v>0</v>
      </c>
      <c r="Y101" s="102">
        <f>+SUMIF(Sheet1!$F$3:$F$10,L101,Sheet1!$G$3:$G$10)+SUMIF(Sheet1!$F$3:$F$10,O101,Sheet1!$G$3:$G$10)</f>
        <v>0</v>
      </c>
      <c r="Z101" s="102">
        <f t="shared" si="1"/>
        <v>0</v>
      </c>
      <c r="AA101" s="102">
        <f>+SUMIF(Sheet1!$F$3:$F$10,L101,Sheet1!$H$3:$H$10)+SUMIF(Sheet1!$F$3:$F$10,O101,Sheet1!$H$3:$H$10)</f>
        <v>0</v>
      </c>
      <c r="AB101" s="21"/>
      <c r="AC101" s="21"/>
    </row>
    <row r="102" spans="1:29" ht="21.75" customHeight="1">
      <c r="A102" s="48"/>
      <c r="B102" s="21"/>
      <c r="C102" s="100">
        <v>89</v>
      </c>
      <c r="D102" s="198"/>
      <c r="E102" s="198"/>
      <c r="F102" s="199"/>
      <c r="G102" s="203"/>
      <c r="H102" s="203"/>
      <c r="I102" s="101" t="str">
        <f>IF(H102=0,"",DATEDIF(H102,Sheet1!$C$13,"Y"))</f>
        <v/>
      </c>
      <c r="J102" s="199"/>
      <c r="K102" s="199"/>
      <c r="L102" s="199"/>
      <c r="M102" s="203"/>
      <c r="N102" s="199"/>
      <c r="O102" s="199"/>
      <c r="P102" s="203"/>
      <c r="Q102" s="199"/>
      <c r="R102" s="205"/>
      <c r="S102" s="205"/>
      <c r="T102" s="205"/>
      <c r="U102" s="205"/>
      <c r="V102" s="102">
        <f>IF(OR(AND(J102="", K102=""), AND(J102=Sheet1!$C$9,K102=Sheet1!$E$2), AND(J102="",K102=Sheet1!$E$2), AND(K102="",J102=Sheet1!$C$9)), 0, Sheet1!L$2)</f>
        <v>0</v>
      </c>
      <c r="W102" s="102">
        <f>SUM(COUNTIF(R102,Sheet1!$J$3),COUNTIF(R102,Sheet1!$J$4),COUNTIF(R102,Sheet1!$J$5))*Sheet1!L$6+SUM(COUNTIF(S102,Sheet1!$J$3),COUNTIF(S102,Sheet1!$J$4),COUNTIF(S102,Sheet1!$J$5))*Sheet1!L$6+SUM(COUNTIF(T102,Sheet1!$J$3),COUNTIF(T102,Sheet1!$J$4),COUNTIF(T102,Sheet1!$J$5))*Sheet1!L$6</f>
        <v>0</v>
      </c>
      <c r="X102" s="102">
        <f>SUM(COUNTIF(U102,Sheet1!$J$3),COUNTIF(U102,Sheet1!$J$4),COUNTIF(U102,Sheet1!$J$5))*Sheet1!L$7</f>
        <v>0</v>
      </c>
      <c r="Y102" s="102">
        <f>+SUMIF(Sheet1!$F$3:$F$10,L102,Sheet1!$G$3:$G$10)+SUMIF(Sheet1!$F$3:$F$10,O102,Sheet1!$G$3:$G$10)</f>
        <v>0</v>
      </c>
      <c r="Z102" s="102">
        <f t="shared" si="1"/>
        <v>0</v>
      </c>
      <c r="AA102" s="102">
        <f>+SUMIF(Sheet1!$F$3:$F$10,L102,Sheet1!$H$3:$H$10)+SUMIF(Sheet1!$F$3:$F$10,O102,Sheet1!$H$3:$H$10)</f>
        <v>0</v>
      </c>
      <c r="AB102" s="21"/>
      <c r="AC102" s="21"/>
    </row>
    <row r="103" spans="1:29" ht="21.75" customHeight="1">
      <c r="A103" s="48"/>
      <c r="B103" s="21"/>
      <c r="C103" s="100">
        <v>90</v>
      </c>
      <c r="D103" s="198"/>
      <c r="E103" s="198"/>
      <c r="F103" s="199"/>
      <c r="G103" s="203"/>
      <c r="H103" s="203"/>
      <c r="I103" s="101" t="str">
        <f>IF(H103=0,"",DATEDIF(H103,Sheet1!$C$13,"Y"))</f>
        <v/>
      </c>
      <c r="J103" s="199"/>
      <c r="K103" s="199"/>
      <c r="L103" s="199"/>
      <c r="M103" s="203"/>
      <c r="N103" s="199"/>
      <c r="O103" s="199"/>
      <c r="P103" s="203"/>
      <c r="Q103" s="199"/>
      <c r="R103" s="205"/>
      <c r="S103" s="205"/>
      <c r="T103" s="205"/>
      <c r="U103" s="205"/>
      <c r="V103" s="102">
        <f>IF(OR(AND(J103="", K103=""), AND(J103=Sheet1!$C$9,K103=Sheet1!$E$2), AND(J103="",K103=Sheet1!$E$2), AND(K103="",J103=Sheet1!$C$9)), 0, Sheet1!L$2)</f>
        <v>0</v>
      </c>
      <c r="W103" s="102">
        <f>SUM(COUNTIF(R103,Sheet1!$J$3),COUNTIF(R103,Sheet1!$J$4),COUNTIF(R103,Sheet1!$J$5))*Sheet1!L$6+SUM(COUNTIF(S103,Sheet1!$J$3),COUNTIF(S103,Sheet1!$J$4),COUNTIF(S103,Sheet1!$J$5))*Sheet1!L$6+SUM(COUNTIF(T103,Sheet1!$J$3),COUNTIF(T103,Sheet1!$J$4),COUNTIF(T103,Sheet1!$J$5))*Sheet1!L$6</f>
        <v>0</v>
      </c>
      <c r="X103" s="102">
        <f>SUM(COUNTIF(U103,Sheet1!$J$3),COUNTIF(U103,Sheet1!$J$4),COUNTIF(U103,Sheet1!$J$5))*Sheet1!L$7</f>
        <v>0</v>
      </c>
      <c r="Y103" s="102">
        <f>+SUMIF(Sheet1!$F$3:$F$10,L103,Sheet1!$G$3:$G$10)+SUMIF(Sheet1!$F$3:$F$10,O103,Sheet1!$G$3:$G$10)</f>
        <v>0</v>
      </c>
      <c r="Z103" s="102">
        <f t="shared" si="1"/>
        <v>0</v>
      </c>
      <c r="AA103" s="102">
        <f>+SUMIF(Sheet1!$F$3:$F$10,L103,Sheet1!$H$3:$H$10)+SUMIF(Sheet1!$F$3:$F$10,O103,Sheet1!$H$3:$H$10)</f>
        <v>0</v>
      </c>
      <c r="AB103" s="21"/>
      <c r="AC103" s="21"/>
    </row>
    <row r="104" spans="1:29" ht="21.75" customHeight="1">
      <c r="A104" s="48"/>
      <c r="B104" s="21"/>
      <c r="C104" s="100">
        <v>91</v>
      </c>
      <c r="D104" s="198"/>
      <c r="E104" s="198"/>
      <c r="F104" s="199"/>
      <c r="G104" s="203"/>
      <c r="H104" s="203"/>
      <c r="I104" s="101" t="str">
        <f>IF(H104=0,"",DATEDIF(H104,Sheet1!$C$13,"Y"))</f>
        <v/>
      </c>
      <c r="J104" s="199"/>
      <c r="K104" s="199"/>
      <c r="L104" s="199"/>
      <c r="M104" s="203"/>
      <c r="N104" s="199"/>
      <c r="O104" s="199"/>
      <c r="P104" s="203"/>
      <c r="Q104" s="199"/>
      <c r="R104" s="205"/>
      <c r="S104" s="205"/>
      <c r="T104" s="205"/>
      <c r="U104" s="205"/>
      <c r="V104" s="102">
        <f>IF(OR(AND(J104="", K104=""), AND(J104=Sheet1!$C$9,K104=Sheet1!$E$2), AND(J104="",K104=Sheet1!$E$2), AND(K104="",J104=Sheet1!$C$9)), 0, Sheet1!L$2)</f>
        <v>0</v>
      </c>
      <c r="W104" s="102">
        <f>SUM(COUNTIF(R104,Sheet1!$J$3),COUNTIF(R104,Sheet1!$J$4),COUNTIF(R104,Sheet1!$J$5))*Sheet1!L$6+SUM(COUNTIF(S104,Sheet1!$J$3),COUNTIF(S104,Sheet1!$J$4),COUNTIF(S104,Sheet1!$J$5))*Sheet1!L$6+SUM(COUNTIF(T104,Sheet1!$J$3),COUNTIF(T104,Sheet1!$J$4),COUNTIF(T104,Sheet1!$J$5))*Sheet1!L$6</f>
        <v>0</v>
      </c>
      <c r="X104" s="102">
        <f>SUM(COUNTIF(U104,Sheet1!$J$3),COUNTIF(U104,Sheet1!$J$4),COUNTIF(U104,Sheet1!$J$5))*Sheet1!L$7</f>
        <v>0</v>
      </c>
      <c r="Y104" s="102">
        <f>+SUMIF(Sheet1!$F$3:$F$10,L104,Sheet1!$G$3:$G$10)+SUMIF(Sheet1!$F$3:$F$10,O104,Sheet1!$G$3:$G$10)</f>
        <v>0</v>
      </c>
      <c r="Z104" s="102">
        <f t="shared" si="1"/>
        <v>0</v>
      </c>
      <c r="AA104" s="102">
        <f>+SUMIF(Sheet1!$F$3:$F$10,L104,Sheet1!$H$3:$H$10)+SUMIF(Sheet1!$F$3:$F$10,O104,Sheet1!$H$3:$H$10)</f>
        <v>0</v>
      </c>
      <c r="AB104" s="21"/>
      <c r="AC104" s="21"/>
    </row>
    <row r="105" spans="1:29" ht="21.75" customHeight="1">
      <c r="A105" s="48"/>
      <c r="B105" s="21"/>
      <c r="C105" s="100">
        <v>92</v>
      </c>
      <c r="D105" s="198"/>
      <c r="E105" s="198"/>
      <c r="F105" s="199"/>
      <c r="G105" s="203"/>
      <c r="H105" s="203"/>
      <c r="I105" s="101" t="str">
        <f>IF(H105=0,"",DATEDIF(H105,Sheet1!$C$13,"Y"))</f>
        <v/>
      </c>
      <c r="J105" s="199"/>
      <c r="K105" s="199"/>
      <c r="L105" s="199"/>
      <c r="M105" s="203"/>
      <c r="N105" s="199"/>
      <c r="O105" s="199"/>
      <c r="P105" s="203"/>
      <c r="Q105" s="199"/>
      <c r="R105" s="205"/>
      <c r="S105" s="205"/>
      <c r="T105" s="205"/>
      <c r="U105" s="205"/>
      <c r="V105" s="102">
        <f>IF(OR(AND(J105="", K105=""), AND(J105=Sheet1!$C$9,K105=Sheet1!$E$2), AND(J105="",K105=Sheet1!$E$2), AND(K105="",J105=Sheet1!$C$9)), 0, Sheet1!L$2)</f>
        <v>0</v>
      </c>
      <c r="W105" s="102">
        <f>SUM(COUNTIF(R105,Sheet1!$J$3),COUNTIF(R105,Sheet1!$J$4),COUNTIF(R105,Sheet1!$J$5))*Sheet1!L$6+SUM(COUNTIF(S105,Sheet1!$J$3),COUNTIF(S105,Sheet1!$J$4),COUNTIF(S105,Sheet1!$J$5))*Sheet1!L$6+SUM(COUNTIF(T105,Sheet1!$J$3),COUNTIF(T105,Sheet1!$J$4),COUNTIF(T105,Sheet1!$J$5))*Sheet1!L$6</f>
        <v>0</v>
      </c>
      <c r="X105" s="102">
        <f>SUM(COUNTIF(U105,Sheet1!$J$3),COUNTIF(U105,Sheet1!$J$4),COUNTIF(U105,Sheet1!$J$5))*Sheet1!L$7</f>
        <v>0</v>
      </c>
      <c r="Y105" s="102">
        <f>+SUMIF(Sheet1!$F$3:$F$10,L105,Sheet1!$G$3:$G$10)+SUMIF(Sheet1!$F$3:$F$10,O105,Sheet1!$G$3:$G$10)</f>
        <v>0</v>
      </c>
      <c r="Z105" s="102">
        <f t="shared" si="1"/>
        <v>0</v>
      </c>
      <c r="AA105" s="102">
        <f>+SUMIF(Sheet1!$F$3:$F$10,L105,Sheet1!$H$3:$H$10)+SUMIF(Sheet1!$F$3:$F$10,O105,Sheet1!$H$3:$H$10)</f>
        <v>0</v>
      </c>
      <c r="AB105" s="21"/>
      <c r="AC105" s="21"/>
    </row>
    <row r="106" spans="1:29" ht="21.75" customHeight="1">
      <c r="A106" s="48"/>
      <c r="B106" s="21"/>
      <c r="C106" s="100">
        <v>93</v>
      </c>
      <c r="D106" s="198"/>
      <c r="E106" s="198"/>
      <c r="F106" s="199"/>
      <c r="G106" s="203"/>
      <c r="H106" s="203"/>
      <c r="I106" s="101" t="str">
        <f>IF(H106=0,"",DATEDIF(H106,Sheet1!$C$13,"Y"))</f>
        <v/>
      </c>
      <c r="J106" s="199"/>
      <c r="K106" s="199"/>
      <c r="L106" s="199"/>
      <c r="M106" s="203"/>
      <c r="N106" s="199"/>
      <c r="O106" s="199"/>
      <c r="P106" s="203"/>
      <c r="Q106" s="199"/>
      <c r="R106" s="205"/>
      <c r="S106" s="205"/>
      <c r="T106" s="205"/>
      <c r="U106" s="205"/>
      <c r="V106" s="102">
        <f>IF(OR(AND(J106="", K106=""), AND(J106=Sheet1!$C$9,K106=Sheet1!$E$2), AND(J106="",K106=Sheet1!$E$2), AND(K106="",J106=Sheet1!$C$9)), 0, Sheet1!L$2)</f>
        <v>0</v>
      </c>
      <c r="W106" s="102">
        <f>SUM(COUNTIF(R106,Sheet1!$J$3),COUNTIF(R106,Sheet1!$J$4),COUNTIF(R106,Sheet1!$J$5))*Sheet1!L$6+SUM(COUNTIF(S106,Sheet1!$J$3),COUNTIF(S106,Sheet1!$J$4),COUNTIF(S106,Sheet1!$J$5))*Sheet1!L$6+SUM(COUNTIF(T106,Sheet1!$J$3),COUNTIF(T106,Sheet1!$J$4),COUNTIF(T106,Sheet1!$J$5))*Sheet1!L$6</f>
        <v>0</v>
      </c>
      <c r="X106" s="102">
        <f>SUM(COUNTIF(U106,Sheet1!$J$3),COUNTIF(U106,Sheet1!$J$4),COUNTIF(U106,Sheet1!$J$5))*Sheet1!L$7</f>
        <v>0</v>
      </c>
      <c r="Y106" s="102">
        <f>+SUMIF(Sheet1!$F$3:$F$10,L106,Sheet1!$G$3:$G$10)+SUMIF(Sheet1!$F$3:$F$10,O106,Sheet1!$G$3:$G$10)</f>
        <v>0</v>
      </c>
      <c r="Z106" s="102">
        <f t="shared" si="1"/>
        <v>0</v>
      </c>
      <c r="AA106" s="102">
        <f>+SUMIF(Sheet1!$F$3:$F$10,L106,Sheet1!$H$3:$H$10)+SUMIF(Sheet1!$F$3:$F$10,O106,Sheet1!$H$3:$H$10)</f>
        <v>0</v>
      </c>
      <c r="AB106" s="21"/>
      <c r="AC106" s="21"/>
    </row>
    <row r="107" spans="1:29" ht="21.75" customHeight="1">
      <c r="A107" s="48"/>
      <c r="B107" s="21"/>
      <c r="C107" s="100">
        <v>94</v>
      </c>
      <c r="D107" s="198"/>
      <c r="E107" s="198"/>
      <c r="F107" s="199"/>
      <c r="G107" s="203"/>
      <c r="H107" s="203"/>
      <c r="I107" s="101" t="str">
        <f>IF(H107=0,"",DATEDIF(H107,Sheet1!$C$13,"Y"))</f>
        <v/>
      </c>
      <c r="J107" s="199"/>
      <c r="K107" s="199"/>
      <c r="L107" s="199"/>
      <c r="M107" s="203"/>
      <c r="N107" s="199"/>
      <c r="O107" s="199"/>
      <c r="P107" s="203"/>
      <c r="Q107" s="199"/>
      <c r="R107" s="205"/>
      <c r="S107" s="205"/>
      <c r="T107" s="205"/>
      <c r="U107" s="205"/>
      <c r="V107" s="102">
        <f>IF(OR(AND(J107="", K107=""), AND(J107=Sheet1!$C$9,K107=Sheet1!$E$2), AND(J107="",K107=Sheet1!$E$2), AND(K107="",J107=Sheet1!$C$9)), 0, Sheet1!L$2)</f>
        <v>0</v>
      </c>
      <c r="W107" s="102">
        <f>SUM(COUNTIF(R107,Sheet1!$J$3),COUNTIF(R107,Sheet1!$J$4),COUNTIF(R107,Sheet1!$J$5))*Sheet1!L$6+SUM(COUNTIF(S107,Sheet1!$J$3),COUNTIF(S107,Sheet1!$J$4),COUNTIF(S107,Sheet1!$J$5))*Sheet1!L$6+SUM(COUNTIF(T107,Sheet1!$J$3),COUNTIF(T107,Sheet1!$J$4),COUNTIF(T107,Sheet1!$J$5))*Sheet1!L$6</f>
        <v>0</v>
      </c>
      <c r="X107" s="102">
        <f>SUM(COUNTIF(U107,Sheet1!$J$3),COUNTIF(U107,Sheet1!$J$4),COUNTIF(U107,Sheet1!$J$5))*Sheet1!L$7</f>
        <v>0</v>
      </c>
      <c r="Y107" s="102">
        <f>+SUMIF(Sheet1!$F$3:$F$10,L107,Sheet1!$G$3:$G$10)+SUMIF(Sheet1!$F$3:$F$10,O107,Sheet1!$G$3:$G$10)</f>
        <v>0</v>
      </c>
      <c r="Z107" s="102">
        <f t="shared" si="1"/>
        <v>0</v>
      </c>
      <c r="AA107" s="102">
        <f>+SUMIF(Sheet1!$F$3:$F$10,L107,Sheet1!$H$3:$H$10)+SUMIF(Sheet1!$F$3:$F$10,O107,Sheet1!$H$3:$H$10)</f>
        <v>0</v>
      </c>
      <c r="AB107" s="21"/>
      <c r="AC107" s="21"/>
    </row>
    <row r="108" spans="1:29" ht="21.75" customHeight="1">
      <c r="A108" s="48"/>
      <c r="B108" s="21"/>
      <c r="C108" s="100">
        <v>95</v>
      </c>
      <c r="D108" s="198"/>
      <c r="E108" s="198"/>
      <c r="F108" s="199"/>
      <c r="G108" s="203"/>
      <c r="H108" s="203"/>
      <c r="I108" s="101" t="str">
        <f>IF(H108=0,"",DATEDIF(H108,Sheet1!$C$13,"Y"))</f>
        <v/>
      </c>
      <c r="J108" s="199"/>
      <c r="K108" s="199"/>
      <c r="L108" s="199"/>
      <c r="M108" s="203"/>
      <c r="N108" s="199"/>
      <c r="O108" s="199"/>
      <c r="P108" s="203"/>
      <c r="Q108" s="199"/>
      <c r="R108" s="205"/>
      <c r="S108" s="205"/>
      <c r="T108" s="205"/>
      <c r="U108" s="205"/>
      <c r="V108" s="102">
        <f>IF(OR(AND(J108="", K108=""), AND(J108=Sheet1!$C$9,K108=Sheet1!$E$2), AND(J108="",K108=Sheet1!$E$2), AND(K108="",J108=Sheet1!$C$9)), 0, Sheet1!L$2)</f>
        <v>0</v>
      </c>
      <c r="W108" s="102">
        <f>SUM(COUNTIF(R108,Sheet1!$J$3),COUNTIF(R108,Sheet1!$J$4),COUNTIF(R108,Sheet1!$J$5))*Sheet1!L$6+SUM(COUNTIF(S108,Sheet1!$J$3),COUNTIF(S108,Sheet1!$J$4),COUNTIF(S108,Sheet1!$J$5))*Sheet1!L$6+SUM(COUNTIF(T108,Sheet1!$J$3),COUNTIF(T108,Sheet1!$J$4),COUNTIF(T108,Sheet1!$J$5))*Sheet1!L$6</f>
        <v>0</v>
      </c>
      <c r="X108" s="102">
        <f>SUM(COUNTIF(U108,Sheet1!$J$3),COUNTIF(U108,Sheet1!$J$4),COUNTIF(U108,Sheet1!$J$5))*Sheet1!L$7</f>
        <v>0</v>
      </c>
      <c r="Y108" s="102">
        <f>+SUMIF(Sheet1!$F$3:$F$10,L108,Sheet1!$G$3:$G$10)+SUMIF(Sheet1!$F$3:$F$10,O108,Sheet1!$G$3:$G$10)</f>
        <v>0</v>
      </c>
      <c r="Z108" s="102">
        <f t="shared" si="1"/>
        <v>0</v>
      </c>
      <c r="AA108" s="102">
        <f>+SUMIF(Sheet1!$F$3:$F$10,L108,Sheet1!$H$3:$H$10)+SUMIF(Sheet1!$F$3:$F$10,O108,Sheet1!$H$3:$H$10)</f>
        <v>0</v>
      </c>
      <c r="AB108" s="21"/>
      <c r="AC108" s="21"/>
    </row>
    <row r="109" spans="1:29" ht="21.75" customHeight="1">
      <c r="A109" s="48"/>
      <c r="B109" s="21"/>
      <c r="C109" s="100">
        <v>96</v>
      </c>
      <c r="D109" s="198"/>
      <c r="E109" s="198"/>
      <c r="F109" s="199"/>
      <c r="G109" s="203"/>
      <c r="H109" s="203"/>
      <c r="I109" s="101" t="str">
        <f>IF(H109=0,"",DATEDIF(H109,Sheet1!$C$13,"Y"))</f>
        <v/>
      </c>
      <c r="J109" s="199"/>
      <c r="K109" s="199"/>
      <c r="L109" s="199"/>
      <c r="M109" s="203"/>
      <c r="N109" s="199"/>
      <c r="O109" s="199"/>
      <c r="P109" s="203"/>
      <c r="Q109" s="199"/>
      <c r="R109" s="205"/>
      <c r="S109" s="205"/>
      <c r="T109" s="205"/>
      <c r="U109" s="205"/>
      <c r="V109" s="102">
        <f>IF(OR(AND(J109="", K109=""), AND(J109=Sheet1!$C$9,K109=Sheet1!$E$2), AND(J109="",K109=Sheet1!$E$2), AND(K109="",J109=Sheet1!$C$9)), 0, Sheet1!L$2)</f>
        <v>0</v>
      </c>
      <c r="W109" s="102">
        <f>SUM(COUNTIF(R109,Sheet1!$J$3),COUNTIF(R109,Sheet1!$J$4),COUNTIF(R109,Sheet1!$J$5))*Sheet1!L$6+SUM(COUNTIF(S109,Sheet1!$J$3),COUNTIF(S109,Sheet1!$J$4),COUNTIF(S109,Sheet1!$J$5))*Sheet1!L$6+SUM(COUNTIF(T109,Sheet1!$J$3),COUNTIF(T109,Sheet1!$J$4),COUNTIF(T109,Sheet1!$J$5))*Sheet1!L$6</f>
        <v>0</v>
      </c>
      <c r="X109" s="102">
        <f>SUM(COUNTIF(U109,Sheet1!$J$3),COUNTIF(U109,Sheet1!$J$4),COUNTIF(U109,Sheet1!$J$5))*Sheet1!L$7</f>
        <v>0</v>
      </c>
      <c r="Y109" s="102">
        <f>+SUMIF(Sheet1!$F$3:$F$10,L109,Sheet1!$G$3:$G$10)+SUMIF(Sheet1!$F$3:$F$10,O109,Sheet1!$G$3:$G$10)</f>
        <v>0</v>
      </c>
      <c r="Z109" s="102">
        <f t="shared" si="1"/>
        <v>0</v>
      </c>
      <c r="AA109" s="102">
        <f>+SUMIF(Sheet1!$F$3:$F$10,L109,Sheet1!$H$3:$H$10)+SUMIF(Sheet1!$F$3:$F$10,O109,Sheet1!$H$3:$H$10)</f>
        <v>0</v>
      </c>
      <c r="AB109" s="21"/>
      <c r="AC109" s="21"/>
    </row>
    <row r="110" spans="1:29" ht="21.75" customHeight="1">
      <c r="A110" s="48"/>
      <c r="B110" s="21"/>
      <c r="C110" s="100">
        <v>97</v>
      </c>
      <c r="D110" s="198"/>
      <c r="E110" s="198"/>
      <c r="F110" s="199"/>
      <c r="G110" s="203"/>
      <c r="H110" s="203"/>
      <c r="I110" s="101" t="str">
        <f>IF(H110=0,"",DATEDIF(H110,Sheet1!$C$13,"Y"))</f>
        <v/>
      </c>
      <c r="J110" s="199"/>
      <c r="K110" s="199"/>
      <c r="L110" s="199"/>
      <c r="M110" s="203"/>
      <c r="N110" s="199"/>
      <c r="O110" s="199"/>
      <c r="P110" s="203"/>
      <c r="Q110" s="199"/>
      <c r="R110" s="205"/>
      <c r="S110" s="205"/>
      <c r="T110" s="205"/>
      <c r="U110" s="205"/>
      <c r="V110" s="102">
        <f>IF(OR(AND(J110="", K110=""), AND(J110=Sheet1!$C$9,K110=Sheet1!$E$2), AND(J110="",K110=Sheet1!$E$2), AND(K110="",J110=Sheet1!$C$9)), 0, Sheet1!L$2)</f>
        <v>0</v>
      </c>
      <c r="W110" s="102">
        <f>SUM(COUNTIF(R110,Sheet1!$J$3),COUNTIF(R110,Sheet1!$J$4),COUNTIF(R110,Sheet1!$J$5))*Sheet1!L$6+SUM(COUNTIF(S110,Sheet1!$J$3),COUNTIF(S110,Sheet1!$J$4),COUNTIF(S110,Sheet1!$J$5))*Sheet1!L$6+SUM(COUNTIF(T110,Sheet1!$J$3),COUNTIF(T110,Sheet1!$J$4),COUNTIF(T110,Sheet1!$J$5))*Sheet1!L$6</f>
        <v>0</v>
      </c>
      <c r="X110" s="102">
        <f>SUM(COUNTIF(U110,Sheet1!$J$3),COUNTIF(U110,Sheet1!$J$4),COUNTIF(U110,Sheet1!$J$5))*Sheet1!L$7</f>
        <v>0</v>
      </c>
      <c r="Y110" s="102">
        <f>+SUMIF(Sheet1!$F$3:$F$10,L110,Sheet1!$G$3:$G$10)+SUMIF(Sheet1!$F$3:$F$10,O110,Sheet1!$G$3:$G$10)</f>
        <v>0</v>
      </c>
      <c r="Z110" s="102">
        <f t="shared" si="1"/>
        <v>0</v>
      </c>
      <c r="AA110" s="102">
        <f>+SUMIF(Sheet1!$F$3:$F$10,L110,Sheet1!$H$3:$H$10)+SUMIF(Sheet1!$F$3:$F$10,O110,Sheet1!$H$3:$H$10)</f>
        <v>0</v>
      </c>
      <c r="AB110" s="21"/>
      <c r="AC110" s="21"/>
    </row>
    <row r="111" spans="1:29" ht="21.75" customHeight="1">
      <c r="A111" s="48"/>
      <c r="B111" s="21"/>
      <c r="C111" s="100">
        <v>98</v>
      </c>
      <c r="D111" s="198"/>
      <c r="E111" s="198"/>
      <c r="F111" s="199"/>
      <c r="G111" s="203"/>
      <c r="H111" s="203"/>
      <c r="I111" s="101" t="str">
        <f>IF(H111=0,"",DATEDIF(H111,Sheet1!$C$13,"Y"))</f>
        <v/>
      </c>
      <c r="J111" s="199"/>
      <c r="K111" s="199"/>
      <c r="L111" s="199"/>
      <c r="M111" s="203"/>
      <c r="N111" s="199"/>
      <c r="O111" s="199"/>
      <c r="P111" s="203"/>
      <c r="Q111" s="199"/>
      <c r="R111" s="205"/>
      <c r="S111" s="205"/>
      <c r="T111" s="205"/>
      <c r="U111" s="205"/>
      <c r="V111" s="102">
        <f>IF(OR(AND(J111="", K111=""), AND(J111=Sheet1!$C$9,K111=Sheet1!$E$2), AND(J111="",K111=Sheet1!$E$2), AND(K111="",J111=Sheet1!$C$9)), 0, Sheet1!L$2)</f>
        <v>0</v>
      </c>
      <c r="W111" s="102">
        <f>SUM(COUNTIF(R111,Sheet1!$J$3),COUNTIF(R111,Sheet1!$J$4),COUNTIF(R111,Sheet1!$J$5))*Sheet1!L$6+SUM(COUNTIF(S111,Sheet1!$J$3),COUNTIF(S111,Sheet1!$J$4),COUNTIF(S111,Sheet1!$J$5))*Sheet1!L$6+SUM(COUNTIF(T111,Sheet1!$J$3),COUNTIF(T111,Sheet1!$J$4),COUNTIF(T111,Sheet1!$J$5))*Sheet1!L$6</f>
        <v>0</v>
      </c>
      <c r="X111" s="102">
        <f>SUM(COUNTIF(U111,Sheet1!$J$3),COUNTIF(U111,Sheet1!$J$4),COUNTIF(U111,Sheet1!$J$5))*Sheet1!L$7</f>
        <v>0</v>
      </c>
      <c r="Y111" s="102">
        <f>+SUMIF(Sheet1!$F$3:$F$10,L111,Sheet1!$G$3:$G$10)+SUMIF(Sheet1!$F$3:$F$10,O111,Sheet1!$G$3:$G$10)</f>
        <v>0</v>
      </c>
      <c r="Z111" s="102">
        <f t="shared" si="1"/>
        <v>0</v>
      </c>
      <c r="AA111" s="102">
        <f>+SUMIF(Sheet1!$F$3:$F$10,L111,Sheet1!$H$3:$H$10)+SUMIF(Sheet1!$F$3:$F$10,O111,Sheet1!$H$3:$H$10)</f>
        <v>0</v>
      </c>
      <c r="AB111" s="21"/>
      <c r="AC111" s="21"/>
    </row>
    <row r="112" spans="1:29" ht="21.75" customHeight="1">
      <c r="A112" s="48"/>
      <c r="B112" s="21"/>
      <c r="C112" s="100">
        <v>99</v>
      </c>
      <c r="D112" s="198"/>
      <c r="E112" s="198"/>
      <c r="F112" s="199"/>
      <c r="G112" s="203"/>
      <c r="H112" s="203"/>
      <c r="I112" s="101" t="str">
        <f>IF(H112=0,"",DATEDIF(H112,Sheet1!$C$13,"Y"))</f>
        <v/>
      </c>
      <c r="J112" s="199"/>
      <c r="K112" s="199"/>
      <c r="L112" s="199"/>
      <c r="M112" s="203"/>
      <c r="N112" s="199"/>
      <c r="O112" s="199"/>
      <c r="P112" s="203"/>
      <c r="Q112" s="199"/>
      <c r="R112" s="205"/>
      <c r="S112" s="205"/>
      <c r="T112" s="205"/>
      <c r="U112" s="205"/>
      <c r="V112" s="102">
        <f>IF(OR(AND(J112="", K112=""), AND(J112=Sheet1!$C$9,K112=Sheet1!$E$2), AND(J112="",K112=Sheet1!$E$2), AND(K112="",J112=Sheet1!$C$9)), 0, Sheet1!L$2)</f>
        <v>0</v>
      </c>
      <c r="W112" s="102">
        <f>SUM(COUNTIF(R112,Sheet1!$J$3),COUNTIF(R112,Sheet1!$J$4),COUNTIF(R112,Sheet1!$J$5))*Sheet1!L$6+SUM(COUNTIF(S112,Sheet1!$J$3),COUNTIF(S112,Sheet1!$J$4),COUNTIF(S112,Sheet1!$J$5))*Sheet1!L$6+SUM(COUNTIF(T112,Sheet1!$J$3),COUNTIF(T112,Sheet1!$J$4),COUNTIF(T112,Sheet1!$J$5))*Sheet1!L$6</f>
        <v>0</v>
      </c>
      <c r="X112" s="102">
        <f>SUM(COUNTIF(U112,Sheet1!$J$3),COUNTIF(U112,Sheet1!$J$4),COUNTIF(U112,Sheet1!$J$5))*Sheet1!L$7</f>
        <v>0</v>
      </c>
      <c r="Y112" s="102">
        <f>+SUMIF(Sheet1!$F$3:$F$10,L112,Sheet1!$G$3:$G$10)+SUMIF(Sheet1!$F$3:$F$10,O112,Sheet1!$G$3:$G$10)</f>
        <v>0</v>
      </c>
      <c r="Z112" s="102">
        <f t="shared" si="1"/>
        <v>0</v>
      </c>
      <c r="AA112" s="102">
        <f>+SUMIF(Sheet1!$F$3:$F$10,L112,Sheet1!$H$3:$H$10)+SUMIF(Sheet1!$F$3:$F$10,O112,Sheet1!$H$3:$H$10)</f>
        <v>0</v>
      </c>
      <c r="AB112" s="21"/>
      <c r="AC112" s="21"/>
    </row>
    <row r="113" spans="1:29" ht="21.75" customHeight="1">
      <c r="A113" s="48">
        <f>$E$6</f>
        <v>0</v>
      </c>
      <c r="B113" s="21"/>
      <c r="C113" s="100">
        <v>100</v>
      </c>
      <c r="D113" s="198"/>
      <c r="E113" s="198"/>
      <c r="F113" s="199"/>
      <c r="G113" s="203"/>
      <c r="H113" s="203"/>
      <c r="I113" s="101" t="str">
        <f>IF(H113=0,"",DATEDIF(H113,Sheet1!$C$13,"Y"))</f>
        <v/>
      </c>
      <c r="J113" s="199"/>
      <c r="K113" s="199"/>
      <c r="L113" s="199"/>
      <c r="M113" s="203"/>
      <c r="N113" s="199"/>
      <c r="O113" s="199"/>
      <c r="P113" s="203"/>
      <c r="Q113" s="199"/>
      <c r="R113" s="205"/>
      <c r="S113" s="205"/>
      <c r="T113" s="205"/>
      <c r="U113" s="205"/>
      <c r="V113" s="102">
        <f>IF(OR(AND(J113="", K113=""), AND(J113=Sheet1!$C$9,K113=Sheet1!$E$2), AND(J113="",K113=Sheet1!$E$2), AND(K113="",J113=Sheet1!$C$9)), 0, Sheet1!L$2)</f>
        <v>0</v>
      </c>
      <c r="W113" s="102">
        <f>SUM(COUNTIF(R113,Sheet1!$J$3),COUNTIF(R113,Sheet1!$J$4),COUNTIF(R113,Sheet1!$J$5))*Sheet1!L$6+SUM(COUNTIF(S113,Sheet1!$J$3),COUNTIF(S113,Sheet1!$J$4),COUNTIF(S113,Sheet1!$J$5))*Sheet1!L$6+SUM(COUNTIF(T113,Sheet1!$J$3),COUNTIF(T113,Sheet1!$J$4),COUNTIF(T113,Sheet1!$J$5))*Sheet1!L$6</f>
        <v>0</v>
      </c>
      <c r="X113" s="102">
        <f>SUM(COUNTIF(U113,Sheet1!$J$3),COUNTIF(U113,Sheet1!$J$4),COUNTIF(U113,Sheet1!$J$5))*Sheet1!L$7</f>
        <v>0</v>
      </c>
      <c r="Y113" s="102">
        <f>+SUMIF(Sheet1!$F$3:$F$10,L113,Sheet1!$G$3:$G$10)+SUMIF(Sheet1!$F$3:$F$10,O113,Sheet1!$G$3:$G$10)</f>
        <v>0</v>
      </c>
      <c r="Z113" s="102">
        <f t="shared" si="1"/>
        <v>0</v>
      </c>
      <c r="AA113" s="102">
        <f>+SUMIF(Sheet1!$F$3:$F$10,L113,Sheet1!$H$3:$H$10)+SUMIF(Sheet1!$F$3:$F$10,O113,Sheet1!$H$3:$H$10)</f>
        <v>0</v>
      </c>
      <c r="AB113" s="21"/>
      <c r="AC113" s="21"/>
    </row>
    <row r="114" spans="1:29" ht="21.75" customHeight="1">
      <c r="A114" s="48"/>
      <c r="B114" s="21"/>
      <c r="C114" s="103"/>
      <c r="D114" s="104" t="s">
        <v>16</v>
      </c>
      <c r="E114" s="105">
        <f>COUNTA(E14:E113)</f>
        <v>0</v>
      </c>
      <c r="F114" s="105"/>
      <c r="G114" s="106"/>
      <c r="H114" s="106"/>
      <c r="I114" s="105"/>
      <c r="J114" s="105">
        <f>$C113- COUNTIF(J14:J113,Sheet1!C8)-COUNTIF(J14:J113,"")</f>
        <v>0</v>
      </c>
      <c r="K114" s="105">
        <f>$C113- COUNTIF(K14:K113,Sheet1!C8)-COUNTIF(K14:K113,"")</f>
        <v>0</v>
      </c>
      <c r="L114" s="105"/>
      <c r="M114" s="105"/>
      <c r="N114" s="105"/>
      <c r="O114" s="105"/>
      <c r="P114" s="105"/>
      <c r="Q114" s="105"/>
      <c r="R114" s="105">
        <f>$C113- COUNTIF(R14:R113,Sheet1!$J$2)-COUNTIF(R14:R113,"")</f>
        <v>0</v>
      </c>
      <c r="S114" s="105">
        <f>$C113- COUNTIF(S14:S113,Sheet1!$J$2)-COUNTIF(S14:S113,"")</f>
        <v>0</v>
      </c>
      <c r="T114" s="105">
        <f>$C113- COUNTIF(T14:T113,Sheet1!$J$2)-COUNTIF(T14:T113,"")</f>
        <v>0</v>
      </c>
      <c r="U114" s="105">
        <f>$C113- COUNTIF(U14:U113,Sheet1!$J$2)-COUNTIF(U14:U113,"")</f>
        <v>0</v>
      </c>
      <c r="V114" s="107">
        <f t="shared" ref="V114:AA114" si="2">SUM(V14:V113)</f>
        <v>0</v>
      </c>
      <c r="W114" s="108">
        <f t="shared" si="2"/>
        <v>0</v>
      </c>
      <c r="X114" s="108">
        <f t="shared" si="2"/>
        <v>0</v>
      </c>
      <c r="Y114" s="107">
        <f t="shared" si="2"/>
        <v>0</v>
      </c>
      <c r="Z114" s="107">
        <f t="shared" si="2"/>
        <v>0</v>
      </c>
      <c r="AA114" s="107">
        <f t="shared" si="2"/>
        <v>0</v>
      </c>
      <c r="AB114" s="21"/>
      <c r="AC114" s="21"/>
    </row>
    <row r="115" spans="1:29" ht="17.25" customHeight="1">
      <c r="A115" s="48"/>
      <c r="B115" s="21"/>
      <c r="C115" s="103"/>
      <c r="D115" s="104"/>
      <c r="E115" s="104"/>
      <c r="F115" s="104"/>
      <c r="G115" s="109"/>
      <c r="H115" s="109"/>
      <c r="I115" s="104"/>
      <c r="J115" s="104"/>
      <c r="K115" s="104"/>
      <c r="L115" s="104"/>
      <c r="M115" s="104"/>
      <c r="N115" s="104"/>
      <c r="O115" s="104"/>
      <c r="P115" s="104"/>
      <c r="Q115" s="104"/>
      <c r="R115" s="110"/>
      <c r="S115" s="110"/>
      <c r="T115" s="110"/>
      <c r="U115" s="111"/>
      <c r="V115" s="111"/>
      <c r="W115" s="112"/>
      <c r="X115" s="111"/>
      <c r="Y115" s="111"/>
      <c r="Z115" s="111"/>
      <c r="AA115" s="111"/>
      <c r="AB115" s="21"/>
      <c r="AC115" s="21"/>
    </row>
    <row r="116" spans="1:29" ht="17.25" customHeight="1">
      <c r="A116" s="113"/>
      <c r="B116" s="114"/>
      <c r="C116" s="21"/>
      <c r="D116" s="21"/>
      <c r="E116" s="21"/>
      <c r="F116" s="21"/>
      <c r="G116" s="115"/>
      <c r="H116" s="115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</row>
    <row r="117" spans="1:29" ht="17.25" customHeight="1">
      <c r="A117" s="1"/>
      <c r="B117" s="1"/>
      <c r="C117" s="1"/>
      <c r="G117" s="116"/>
      <c r="H117" s="116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5.75" customHeight="1">
      <c r="A118" s="1"/>
      <c r="B118" s="1"/>
      <c r="C118" s="1"/>
      <c r="D118" s="1"/>
      <c r="G118" s="116"/>
      <c r="H118" s="116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5.75" customHeight="1">
      <c r="A119" s="1"/>
      <c r="B119" s="1"/>
      <c r="C119" s="1"/>
      <c r="D119" s="1"/>
      <c r="E119" s="1"/>
      <c r="F119" s="1"/>
      <c r="G119" s="117"/>
      <c r="H119" s="11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75" customHeight="1">
      <c r="A120" s="1"/>
      <c r="B120" s="1"/>
      <c r="C120" s="1"/>
      <c r="D120" s="1"/>
      <c r="E120" s="1"/>
      <c r="F120" s="1"/>
      <c r="G120" s="117"/>
      <c r="H120" s="11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5.75" customHeight="1">
      <c r="A121" s="1"/>
      <c r="B121" s="1"/>
      <c r="C121" s="1"/>
      <c r="D121" s="1"/>
      <c r="E121" s="1"/>
      <c r="F121" s="1"/>
      <c r="G121" s="117"/>
      <c r="H121" s="11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75" customHeight="1">
      <c r="A122" s="1"/>
      <c r="B122" s="1"/>
      <c r="C122" s="1"/>
      <c r="D122" s="1"/>
      <c r="E122" s="1"/>
      <c r="F122" s="1"/>
      <c r="G122" s="117"/>
      <c r="H122" s="11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75" customHeight="1">
      <c r="A123" s="1"/>
      <c r="B123" s="1"/>
      <c r="C123" s="1"/>
      <c r="D123" s="1"/>
      <c r="E123" s="1"/>
      <c r="F123" s="1"/>
      <c r="G123" s="117"/>
      <c r="H123" s="11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75" customHeight="1">
      <c r="A124" s="1"/>
      <c r="B124" s="1"/>
      <c r="C124" s="1"/>
      <c r="D124" s="1"/>
      <c r="E124" s="1"/>
      <c r="F124" s="1"/>
      <c r="G124" s="117"/>
      <c r="H124" s="11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75" customHeight="1">
      <c r="A125" s="1"/>
      <c r="B125" s="1"/>
      <c r="C125" s="1"/>
      <c r="D125" s="1"/>
      <c r="E125" s="1"/>
      <c r="F125" s="1"/>
      <c r="G125" s="117"/>
      <c r="H125" s="11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customHeight="1">
      <c r="A126" s="1"/>
      <c r="B126" s="1"/>
      <c r="C126" s="1"/>
      <c r="D126" s="1"/>
      <c r="E126" s="1"/>
      <c r="F126" s="1"/>
      <c r="G126" s="117"/>
      <c r="H126" s="11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>
      <c r="A127" s="1"/>
      <c r="B127" s="1"/>
      <c r="C127" s="1"/>
      <c r="D127" s="1"/>
      <c r="E127" s="1"/>
      <c r="F127" s="1"/>
      <c r="G127" s="117"/>
      <c r="H127" s="11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>
      <c r="A128" s="1"/>
      <c r="B128" s="1"/>
      <c r="C128" s="1"/>
      <c r="D128" s="1"/>
      <c r="E128" s="1"/>
      <c r="F128" s="1"/>
      <c r="G128" s="117"/>
      <c r="H128" s="11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>
      <c r="A129" s="1"/>
      <c r="B129" s="1"/>
      <c r="C129" s="1"/>
      <c r="D129" s="1"/>
      <c r="E129" s="1"/>
      <c r="F129" s="1"/>
      <c r="G129" s="117"/>
      <c r="H129" s="11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75" customHeight="1">
      <c r="A130" s="1"/>
      <c r="B130" s="1"/>
      <c r="C130" s="1"/>
      <c r="D130" s="1"/>
      <c r="E130" s="1"/>
      <c r="F130" s="1"/>
      <c r="G130" s="117"/>
      <c r="H130" s="11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75" customHeight="1">
      <c r="A131" s="1"/>
      <c r="B131" s="1"/>
      <c r="C131" s="1"/>
      <c r="D131" s="1"/>
      <c r="E131" s="1"/>
      <c r="F131" s="1"/>
      <c r="G131" s="117"/>
      <c r="H131" s="11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75" customHeight="1">
      <c r="A132" s="1"/>
      <c r="B132" s="1"/>
      <c r="C132" s="1"/>
      <c r="D132" s="1"/>
      <c r="E132" s="1"/>
      <c r="F132" s="1"/>
      <c r="G132" s="117"/>
      <c r="H132" s="11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5.75" customHeight="1">
      <c r="A133" s="1"/>
      <c r="B133" s="1"/>
      <c r="C133" s="1"/>
      <c r="D133" s="1"/>
      <c r="E133" s="1"/>
      <c r="F133" s="1"/>
      <c r="G133" s="117"/>
      <c r="H133" s="11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5.75" customHeight="1">
      <c r="A134" s="1"/>
      <c r="B134" s="1"/>
      <c r="C134" s="1"/>
      <c r="D134" s="1"/>
      <c r="E134" s="1"/>
      <c r="F134" s="1"/>
      <c r="G134" s="117"/>
      <c r="H134" s="11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5.75" customHeight="1">
      <c r="A135" s="1"/>
      <c r="B135" s="1"/>
      <c r="C135" s="1"/>
      <c r="D135" s="1"/>
      <c r="E135" s="1"/>
      <c r="F135" s="1"/>
      <c r="G135" s="117"/>
      <c r="H135" s="11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>
      <c r="A136" s="1"/>
      <c r="B136" s="1"/>
      <c r="C136" s="1"/>
      <c r="D136" s="1"/>
      <c r="E136" s="1"/>
      <c r="F136" s="1"/>
      <c r="G136" s="117"/>
      <c r="H136" s="11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5.75" customHeight="1">
      <c r="A137" s="1"/>
      <c r="B137" s="1"/>
      <c r="C137" s="1"/>
      <c r="D137" s="1"/>
      <c r="E137" s="1"/>
      <c r="F137" s="1"/>
      <c r="G137" s="117"/>
      <c r="H137" s="11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>
      <c r="A138" s="1"/>
      <c r="B138" s="1"/>
      <c r="C138" s="1"/>
      <c r="D138" s="1"/>
      <c r="E138" s="1"/>
      <c r="F138" s="1"/>
      <c r="G138" s="117"/>
      <c r="H138" s="11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5.75" customHeight="1">
      <c r="A139" s="1"/>
      <c r="B139" s="1"/>
      <c r="C139" s="1"/>
      <c r="D139" s="1"/>
      <c r="E139" s="1"/>
      <c r="F139" s="1"/>
      <c r="G139" s="117"/>
      <c r="H139" s="11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>
      <c r="A140" s="1"/>
      <c r="B140" s="1"/>
      <c r="C140" s="1"/>
      <c r="D140" s="1"/>
      <c r="E140" s="1"/>
      <c r="F140" s="1"/>
      <c r="G140" s="117"/>
      <c r="H140" s="11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>
      <c r="A141" s="1"/>
      <c r="B141" s="1"/>
      <c r="C141" s="1"/>
      <c r="D141" s="1"/>
      <c r="E141" s="1"/>
      <c r="F141" s="1"/>
      <c r="G141" s="117"/>
      <c r="H141" s="11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5.75" customHeight="1">
      <c r="A142" s="1"/>
      <c r="B142" s="1"/>
      <c r="C142" s="1"/>
      <c r="D142" s="1"/>
      <c r="E142" s="1"/>
      <c r="F142" s="1"/>
      <c r="G142" s="117"/>
      <c r="H142" s="11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5.75" customHeight="1">
      <c r="A143" s="1"/>
      <c r="B143" s="1"/>
      <c r="C143" s="1"/>
      <c r="D143" s="1"/>
      <c r="E143" s="1"/>
      <c r="F143" s="1"/>
      <c r="G143" s="117"/>
      <c r="H143" s="11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5.75" customHeight="1">
      <c r="A144" s="1"/>
      <c r="B144" s="1"/>
      <c r="C144" s="1"/>
      <c r="D144" s="1"/>
      <c r="E144" s="1"/>
      <c r="F144" s="1"/>
      <c r="G144" s="117"/>
      <c r="H144" s="11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5.75" customHeight="1">
      <c r="A145" s="1"/>
      <c r="B145" s="1"/>
      <c r="C145" s="1"/>
      <c r="D145" s="1"/>
      <c r="E145" s="1"/>
      <c r="F145" s="1"/>
      <c r="G145" s="117"/>
      <c r="H145" s="11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5.75" customHeight="1">
      <c r="A146" s="1"/>
      <c r="B146" s="1"/>
      <c r="C146" s="1"/>
      <c r="D146" s="1"/>
      <c r="E146" s="1"/>
      <c r="F146" s="1"/>
      <c r="G146" s="117"/>
      <c r="H146" s="11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5.75" customHeight="1">
      <c r="A147" s="1"/>
      <c r="B147" s="1"/>
      <c r="C147" s="1"/>
      <c r="D147" s="1"/>
      <c r="E147" s="1"/>
      <c r="F147" s="1"/>
      <c r="G147" s="117"/>
      <c r="H147" s="11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5.75" customHeight="1">
      <c r="A148" s="1"/>
      <c r="B148" s="1"/>
      <c r="C148" s="1"/>
      <c r="D148" s="1"/>
      <c r="E148" s="1"/>
      <c r="F148" s="1"/>
      <c r="G148" s="117"/>
      <c r="H148" s="11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>
      <c r="A149" s="1"/>
      <c r="B149" s="1"/>
      <c r="C149" s="1"/>
      <c r="D149" s="1"/>
      <c r="E149" s="1"/>
      <c r="F149" s="1"/>
      <c r="G149" s="117"/>
      <c r="H149" s="11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5.75" customHeight="1">
      <c r="A150" s="1"/>
      <c r="B150" s="1"/>
      <c r="C150" s="1"/>
      <c r="D150" s="1"/>
      <c r="E150" s="1"/>
      <c r="F150" s="1"/>
      <c r="G150" s="117"/>
      <c r="H150" s="11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>
      <c r="A151" s="1"/>
      <c r="B151" s="1"/>
      <c r="C151" s="1"/>
      <c r="D151" s="1"/>
      <c r="E151" s="1"/>
      <c r="F151" s="1"/>
      <c r="G151" s="117"/>
      <c r="H151" s="11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5.75" customHeight="1">
      <c r="A152" s="1"/>
      <c r="B152" s="1"/>
      <c r="C152" s="1"/>
      <c r="D152" s="1"/>
      <c r="E152" s="1"/>
      <c r="F152" s="1"/>
      <c r="G152" s="117"/>
      <c r="H152" s="11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5.75" customHeight="1">
      <c r="A153" s="1"/>
      <c r="B153" s="1"/>
      <c r="C153" s="1"/>
      <c r="D153" s="1"/>
      <c r="E153" s="1"/>
      <c r="F153" s="1"/>
      <c r="G153" s="117"/>
      <c r="H153" s="11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5.75" customHeight="1">
      <c r="A154" s="1"/>
      <c r="B154" s="1"/>
      <c r="C154" s="1"/>
      <c r="D154" s="1"/>
      <c r="E154" s="1"/>
      <c r="F154" s="1"/>
      <c r="G154" s="117"/>
      <c r="H154" s="11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5.75" customHeight="1">
      <c r="A155" s="1"/>
      <c r="B155" s="1"/>
      <c r="C155" s="1"/>
      <c r="D155" s="1"/>
      <c r="E155" s="1"/>
      <c r="F155" s="1"/>
      <c r="G155" s="117"/>
      <c r="H155" s="11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5.75" customHeight="1">
      <c r="A156" s="1"/>
      <c r="B156" s="1"/>
      <c r="C156" s="1"/>
      <c r="D156" s="1"/>
      <c r="E156" s="1"/>
      <c r="F156" s="1"/>
      <c r="G156" s="117"/>
      <c r="H156" s="11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5.75" customHeight="1">
      <c r="A157" s="1"/>
      <c r="B157" s="1"/>
      <c r="C157" s="1"/>
      <c r="D157" s="1"/>
      <c r="E157" s="1"/>
      <c r="F157" s="1"/>
      <c r="G157" s="117"/>
      <c r="H157" s="11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5.75" customHeight="1">
      <c r="A158" s="1"/>
      <c r="B158" s="1"/>
      <c r="C158" s="1"/>
      <c r="D158" s="1"/>
      <c r="E158" s="1"/>
      <c r="F158" s="1"/>
      <c r="G158" s="117"/>
      <c r="H158" s="11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5.75" customHeight="1">
      <c r="A159" s="1"/>
      <c r="B159" s="1"/>
      <c r="C159" s="1"/>
      <c r="D159" s="1"/>
      <c r="E159" s="1"/>
      <c r="F159" s="1"/>
      <c r="G159" s="117"/>
      <c r="H159" s="11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5.75" customHeight="1">
      <c r="A160" s="1"/>
      <c r="B160" s="1"/>
      <c r="C160" s="1"/>
      <c r="D160" s="1"/>
      <c r="E160" s="1"/>
      <c r="F160" s="1"/>
      <c r="G160" s="117"/>
      <c r="H160" s="11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5.75" customHeight="1">
      <c r="A161" s="1"/>
      <c r="B161" s="1"/>
      <c r="C161" s="1"/>
      <c r="D161" s="1"/>
      <c r="E161" s="1"/>
      <c r="F161" s="1"/>
      <c r="G161" s="117"/>
      <c r="H161" s="117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5.75" customHeight="1">
      <c r="A162" s="1"/>
      <c r="B162" s="1"/>
      <c r="C162" s="1"/>
      <c r="D162" s="1"/>
      <c r="E162" s="1"/>
      <c r="F162" s="1"/>
      <c r="G162" s="117"/>
      <c r="H162" s="117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5.75" customHeight="1">
      <c r="A163" s="1"/>
      <c r="B163" s="1"/>
      <c r="C163" s="1"/>
      <c r="D163" s="1"/>
      <c r="E163" s="1"/>
      <c r="F163" s="1"/>
      <c r="G163" s="117"/>
      <c r="H163" s="117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5.75" customHeight="1">
      <c r="A164" s="1"/>
      <c r="B164" s="1"/>
      <c r="C164" s="1"/>
      <c r="D164" s="1"/>
      <c r="E164" s="1"/>
      <c r="F164" s="1"/>
      <c r="G164" s="117"/>
      <c r="H164" s="117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5.75" customHeight="1">
      <c r="A165" s="1"/>
      <c r="B165" s="1"/>
      <c r="C165" s="1"/>
      <c r="D165" s="1"/>
      <c r="E165" s="1"/>
      <c r="F165" s="1"/>
      <c r="G165" s="117"/>
      <c r="H165" s="117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5.75" customHeight="1">
      <c r="A166" s="1"/>
      <c r="B166" s="1"/>
      <c r="C166" s="1"/>
      <c r="D166" s="1"/>
      <c r="E166" s="1"/>
      <c r="F166" s="1"/>
      <c r="G166" s="117"/>
      <c r="H166" s="117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5.75" customHeight="1">
      <c r="A167" s="1"/>
      <c r="B167" s="1"/>
      <c r="C167" s="1"/>
      <c r="D167" s="1"/>
      <c r="E167" s="1"/>
      <c r="F167" s="1"/>
      <c r="G167" s="117"/>
      <c r="H167" s="117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5.75" customHeight="1">
      <c r="A168" s="1"/>
      <c r="B168" s="1"/>
      <c r="C168" s="1"/>
      <c r="D168" s="1"/>
      <c r="E168" s="1"/>
      <c r="F168" s="1"/>
      <c r="G168" s="117"/>
      <c r="H168" s="117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5.75" customHeight="1">
      <c r="A169" s="1"/>
      <c r="B169" s="1"/>
      <c r="C169" s="1"/>
      <c r="D169" s="1"/>
      <c r="E169" s="1"/>
      <c r="F169" s="1"/>
      <c r="G169" s="117"/>
      <c r="H169" s="117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5.75" customHeight="1">
      <c r="A170" s="1"/>
      <c r="B170" s="1"/>
      <c r="C170" s="1"/>
      <c r="D170" s="1"/>
      <c r="E170" s="1"/>
      <c r="F170" s="1"/>
      <c r="G170" s="117"/>
      <c r="H170" s="117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5.75" customHeight="1">
      <c r="A171" s="1"/>
      <c r="B171" s="1"/>
      <c r="C171" s="1"/>
      <c r="D171" s="1"/>
      <c r="E171" s="1"/>
      <c r="F171" s="1"/>
      <c r="G171" s="117"/>
      <c r="H171" s="117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customHeight="1">
      <c r="A172" s="1"/>
      <c r="B172" s="1"/>
      <c r="C172" s="1"/>
      <c r="D172" s="1"/>
      <c r="E172" s="1"/>
      <c r="F172" s="1"/>
      <c r="G172" s="117"/>
      <c r="H172" s="117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5.75" customHeight="1">
      <c r="A173" s="1"/>
      <c r="B173" s="1"/>
      <c r="C173" s="1"/>
      <c r="D173" s="1"/>
      <c r="E173" s="1"/>
      <c r="F173" s="1"/>
      <c r="G173" s="117"/>
      <c r="H173" s="117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5.75" customHeight="1">
      <c r="A174" s="1"/>
      <c r="B174" s="1"/>
      <c r="C174" s="1"/>
      <c r="D174" s="1"/>
      <c r="E174" s="1"/>
      <c r="F174" s="1"/>
      <c r="G174" s="117"/>
      <c r="H174" s="117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5.75" customHeight="1">
      <c r="A175" s="1"/>
      <c r="B175" s="1"/>
      <c r="C175" s="1"/>
      <c r="D175" s="1"/>
      <c r="E175" s="1"/>
      <c r="F175" s="1"/>
      <c r="G175" s="117"/>
      <c r="H175" s="117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5.75" customHeight="1">
      <c r="A176" s="1"/>
      <c r="B176" s="1"/>
      <c r="C176" s="1"/>
      <c r="D176" s="1"/>
      <c r="E176" s="1"/>
      <c r="F176" s="1"/>
      <c r="G176" s="117"/>
      <c r="H176" s="117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5.75" customHeight="1">
      <c r="A177" s="1"/>
      <c r="B177" s="1"/>
      <c r="C177" s="1"/>
      <c r="D177" s="1"/>
      <c r="E177" s="1"/>
      <c r="F177" s="1"/>
      <c r="G177" s="117"/>
      <c r="H177" s="117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5.75" customHeight="1">
      <c r="A178" s="1"/>
      <c r="B178" s="1"/>
      <c r="C178" s="1"/>
      <c r="D178" s="1"/>
      <c r="E178" s="1"/>
      <c r="F178" s="1"/>
      <c r="G178" s="117"/>
      <c r="H178" s="117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5.75" customHeight="1">
      <c r="A179" s="1"/>
      <c r="B179" s="1"/>
      <c r="C179" s="1"/>
      <c r="D179" s="1"/>
      <c r="E179" s="1"/>
      <c r="F179" s="1"/>
      <c r="G179" s="117"/>
      <c r="H179" s="117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5.75" customHeight="1">
      <c r="A180" s="1"/>
      <c r="B180" s="1"/>
      <c r="C180" s="1"/>
      <c r="D180" s="1"/>
      <c r="E180" s="1"/>
      <c r="F180" s="1"/>
      <c r="G180" s="117"/>
      <c r="H180" s="117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5.75" customHeight="1">
      <c r="A181" s="1"/>
      <c r="B181" s="1"/>
      <c r="C181" s="1"/>
      <c r="D181" s="1"/>
      <c r="E181" s="1"/>
      <c r="F181" s="1"/>
      <c r="G181" s="117"/>
      <c r="H181" s="117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5.75" customHeight="1">
      <c r="A182" s="1"/>
      <c r="B182" s="1"/>
      <c r="C182" s="1"/>
      <c r="D182" s="1"/>
      <c r="E182" s="1"/>
      <c r="F182" s="1"/>
      <c r="G182" s="117"/>
      <c r="H182" s="117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customHeight="1">
      <c r="A183" s="1"/>
      <c r="B183" s="1"/>
      <c r="C183" s="1"/>
      <c r="D183" s="1"/>
      <c r="E183" s="1"/>
      <c r="F183" s="1"/>
      <c r="G183" s="117"/>
      <c r="H183" s="117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5.75" customHeight="1">
      <c r="A184" s="1"/>
      <c r="B184" s="1"/>
      <c r="C184" s="1"/>
      <c r="D184" s="1"/>
      <c r="E184" s="1"/>
      <c r="F184" s="1"/>
      <c r="G184" s="117"/>
      <c r="H184" s="117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5.75" customHeight="1">
      <c r="A185" s="1"/>
      <c r="B185" s="1"/>
      <c r="C185" s="1"/>
      <c r="D185" s="1"/>
      <c r="E185" s="1"/>
      <c r="F185" s="1"/>
      <c r="G185" s="117"/>
      <c r="H185" s="117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5.75" customHeight="1">
      <c r="A186" s="1"/>
      <c r="B186" s="1"/>
      <c r="C186" s="1"/>
      <c r="D186" s="1"/>
      <c r="E186" s="1"/>
      <c r="F186" s="1"/>
      <c r="G186" s="117"/>
      <c r="H186" s="117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5.75" customHeight="1">
      <c r="A187" s="1"/>
      <c r="B187" s="1"/>
      <c r="C187" s="1"/>
      <c r="D187" s="1"/>
      <c r="E187" s="1"/>
      <c r="F187" s="1"/>
      <c r="G187" s="117"/>
      <c r="H187" s="117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5.75" customHeight="1">
      <c r="A188" s="1"/>
      <c r="B188" s="1"/>
      <c r="C188" s="1"/>
      <c r="D188" s="1"/>
      <c r="E188" s="1"/>
      <c r="F188" s="1"/>
      <c r="G188" s="117"/>
      <c r="H188" s="117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5.75" customHeight="1">
      <c r="A189" s="1"/>
      <c r="B189" s="1"/>
      <c r="C189" s="1"/>
      <c r="D189" s="1"/>
      <c r="E189" s="1"/>
      <c r="F189" s="1"/>
      <c r="G189" s="117"/>
      <c r="H189" s="117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5.75" customHeight="1">
      <c r="A190" s="1"/>
      <c r="B190" s="1"/>
      <c r="C190" s="1"/>
      <c r="D190" s="1"/>
      <c r="E190" s="1"/>
      <c r="F190" s="1"/>
      <c r="G190" s="117"/>
      <c r="H190" s="117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5.75" customHeight="1">
      <c r="A191" s="1"/>
      <c r="B191" s="1"/>
      <c r="C191" s="1"/>
      <c r="D191" s="1"/>
      <c r="E191" s="1"/>
      <c r="F191" s="1"/>
      <c r="G191" s="117"/>
      <c r="H191" s="117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5.75" customHeight="1">
      <c r="A192" s="1"/>
      <c r="B192" s="1"/>
      <c r="C192" s="1"/>
      <c r="D192" s="1"/>
      <c r="E192" s="1"/>
      <c r="F192" s="1"/>
      <c r="G192" s="117"/>
      <c r="H192" s="117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5.75" customHeight="1">
      <c r="A193" s="1"/>
      <c r="B193" s="1"/>
      <c r="C193" s="1"/>
      <c r="D193" s="1"/>
      <c r="E193" s="1"/>
      <c r="F193" s="1"/>
      <c r="G193" s="117"/>
      <c r="H193" s="117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>
      <c r="A194" s="1"/>
      <c r="B194" s="1"/>
      <c r="C194" s="1"/>
      <c r="D194" s="1"/>
      <c r="E194" s="1"/>
      <c r="F194" s="1"/>
      <c r="G194" s="117"/>
      <c r="H194" s="117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5.75" customHeight="1">
      <c r="A195" s="1"/>
      <c r="B195" s="1"/>
      <c r="C195" s="1"/>
      <c r="D195" s="1"/>
      <c r="E195" s="1"/>
      <c r="F195" s="1"/>
      <c r="G195" s="117"/>
      <c r="H195" s="117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5.75" customHeight="1">
      <c r="A196" s="1"/>
      <c r="B196" s="1"/>
      <c r="C196" s="1"/>
      <c r="D196" s="1"/>
      <c r="E196" s="1"/>
      <c r="F196" s="1"/>
      <c r="G196" s="117"/>
      <c r="H196" s="117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5.75" customHeight="1">
      <c r="A197" s="1"/>
      <c r="B197" s="1"/>
      <c r="C197" s="1"/>
      <c r="D197" s="1"/>
      <c r="E197" s="1"/>
      <c r="F197" s="1"/>
      <c r="G197" s="117"/>
      <c r="H197" s="117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5.75" customHeight="1">
      <c r="A198" s="1"/>
      <c r="B198" s="1"/>
      <c r="C198" s="1"/>
      <c r="D198" s="1"/>
      <c r="E198" s="1"/>
      <c r="F198" s="1"/>
      <c r="G198" s="117"/>
      <c r="H198" s="117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5.75" customHeight="1">
      <c r="A199" s="1"/>
      <c r="B199" s="1"/>
      <c r="C199" s="1"/>
      <c r="D199" s="1"/>
      <c r="E199" s="1"/>
      <c r="F199" s="1"/>
      <c r="G199" s="117"/>
      <c r="H199" s="117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5.75" customHeight="1">
      <c r="A200" s="1"/>
      <c r="B200" s="1"/>
      <c r="C200" s="1"/>
      <c r="D200" s="1"/>
      <c r="E200" s="1"/>
      <c r="F200" s="1"/>
      <c r="G200" s="117"/>
      <c r="H200" s="117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5.75" customHeight="1">
      <c r="A201" s="1"/>
      <c r="B201" s="1"/>
      <c r="C201" s="1"/>
      <c r="D201" s="1"/>
      <c r="E201" s="1"/>
      <c r="F201" s="1"/>
      <c r="G201" s="117"/>
      <c r="H201" s="117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5.75" customHeight="1">
      <c r="G202" s="116"/>
      <c r="H202" s="116"/>
    </row>
    <row r="203" spans="1:29" ht="15.75" customHeight="1">
      <c r="G203" s="116"/>
      <c r="H203" s="116"/>
    </row>
    <row r="204" spans="1:29" ht="15.75" customHeight="1">
      <c r="G204" s="116"/>
      <c r="H204" s="116"/>
    </row>
    <row r="205" spans="1:29" ht="15.75" customHeight="1">
      <c r="G205" s="116"/>
      <c r="H205" s="116"/>
    </row>
    <row r="206" spans="1:29" ht="15.75" customHeight="1">
      <c r="G206" s="116"/>
      <c r="H206" s="116"/>
    </row>
    <row r="207" spans="1:29" ht="15.75" customHeight="1">
      <c r="G207" s="116"/>
      <c r="H207" s="116"/>
    </row>
    <row r="208" spans="1:29" ht="15.75" customHeight="1">
      <c r="G208" s="116"/>
      <c r="H208" s="116"/>
    </row>
    <row r="209" spans="7:8" ht="15.75" customHeight="1">
      <c r="G209" s="116"/>
      <c r="H209" s="116"/>
    </row>
    <row r="210" spans="7:8" ht="15.75" customHeight="1">
      <c r="G210" s="116"/>
      <c r="H210" s="116"/>
    </row>
    <row r="211" spans="7:8" ht="15.75" customHeight="1">
      <c r="G211" s="116"/>
      <c r="H211" s="116"/>
    </row>
    <row r="212" spans="7:8" ht="15.75" customHeight="1">
      <c r="G212" s="116"/>
      <c r="H212" s="116"/>
    </row>
    <row r="213" spans="7:8" ht="15.75" customHeight="1">
      <c r="G213" s="116"/>
      <c r="H213" s="116"/>
    </row>
    <row r="214" spans="7:8" ht="15.75" customHeight="1">
      <c r="G214" s="116"/>
      <c r="H214" s="116"/>
    </row>
    <row r="215" spans="7:8" ht="15.75" customHeight="1">
      <c r="G215" s="116"/>
      <c r="H215" s="116"/>
    </row>
    <row r="216" spans="7:8" ht="15.75" customHeight="1">
      <c r="G216" s="116"/>
      <c r="H216" s="116"/>
    </row>
    <row r="217" spans="7:8" ht="15.75" customHeight="1">
      <c r="G217" s="116"/>
      <c r="H217" s="116"/>
    </row>
    <row r="218" spans="7:8" ht="15.75" customHeight="1">
      <c r="G218" s="116"/>
      <c r="H218" s="116"/>
    </row>
    <row r="219" spans="7:8" ht="15.75" customHeight="1">
      <c r="G219" s="116"/>
      <c r="H219" s="116"/>
    </row>
    <row r="220" spans="7:8" ht="15.75" customHeight="1">
      <c r="G220" s="116"/>
      <c r="H220" s="116"/>
    </row>
    <row r="221" spans="7:8" ht="15.75" customHeight="1">
      <c r="G221" s="116"/>
      <c r="H221" s="116"/>
    </row>
    <row r="222" spans="7:8" ht="15.75" customHeight="1">
      <c r="G222" s="116"/>
      <c r="H222" s="116"/>
    </row>
    <row r="223" spans="7:8" ht="15.75" customHeight="1">
      <c r="G223" s="116"/>
      <c r="H223" s="116"/>
    </row>
    <row r="224" spans="7:8" ht="15.75" customHeight="1">
      <c r="G224" s="116"/>
      <c r="H224" s="116"/>
    </row>
    <row r="225" spans="7:8" ht="15.75" customHeight="1">
      <c r="G225" s="116"/>
      <c r="H225" s="116"/>
    </row>
    <row r="226" spans="7:8" ht="15.75" customHeight="1">
      <c r="G226" s="116"/>
      <c r="H226" s="116"/>
    </row>
    <row r="227" spans="7:8" ht="15.75" customHeight="1">
      <c r="G227" s="116"/>
      <c r="H227" s="116"/>
    </row>
    <row r="228" spans="7:8" ht="15.75" customHeight="1">
      <c r="G228" s="116"/>
      <c r="H228" s="116"/>
    </row>
    <row r="229" spans="7:8" ht="15.75" customHeight="1">
      <c r="G229" s="116"/>
      <c r="H229" s="116"/>
    </row>
    <row r="230" spans="7:8" ht="15.75" customHeight="1">
      <c r="G230" s="116"/>
      <c r="H230" s="116"/>
    </row>
    <row r="231" spans="7:8" ht="15.75" customHeight="1">
      <c r="G231" s="116"/>
      <c r="H231" s="116"/>
    </row>
    <row r="232" spans="7:8" ht="15.75" customHeight="1">
      <c r="G232" s="116"/>
      <c r="H232" s="116"/>
    </row>
    <row r="233" spans="7:8" ht="15.75" customHeight="1">
      <c r="G233" s="116"/>
      <c r="H233" s="116"/>
    </row>
    <row r="234" spans="7:8" ht="15.75" customHeight="1">
      <c r="G234" s="116"/>
      <c r="H234" s="116"/>
    </row>
    <row r="235" spans="7:8" ht="15.75" customHeight="1">
      <c r="G235" s="116"/>
      <c r="H235" s="116"/>
    </row>
    <row r="236" spans="7:8" ht="15.75" customHeight="1">
      <c r="G236" s="116"/>
      <c r="H236" s="116"/>
    </row>
    <row r="237" spans="7:8" ht="15.75" customHeight="1">
      <c r="G237" s="116"/>
      <c r="H237" s="116"/>
    </row>
    <row r="238" spans="7:8" ht="15.75" customHeight="1">
      <c r="G238" s="116"/>
      <c r="H238" s="116"/>
    </row>
    <row r="239" spans="7:8" ht="15.75" customHeight="1">
      <c r="G239" s="116"/>
      <c r="H239" s="116"/>
    </row>
    <row r="240" spans="7:8" ht="15.75" customHeight="1">
      <c r="G240" s="116"/>
      <c r="H240" s="116"/>
    </row>
    <row r="241" spans="7:8" ht="15.75" customHeight="1">
      <c r="G241" s="116"/>
      <c r="H241" s="116"/>
    </row>
    <row r="242" spans="7:8" ht="15.75" customHeight="1">
      <c r="G242" s="116"/>
      <c r="H242" s="116"/>
    </row>
    <row r="243" spans="7:8" ht="15.75" customHeight="1">
      <c r="G243" s="116"/>
      <c r="H243" s="116"/>
    </row>
    <row r="244" spans="7:8" ht="15.75" customHeight="1">
      <c r="G244" s="116"/>
      <c r="H244" s="116"/>
    </row>
    <row r="245" spans="7:8" ht="15.75" customHeight="1">
      <c r="G245" s="116"/>
      <c r="H245" s="116"/>
    </row>
    <row r="246" spans="7:8" ht="15.75" customHeight="1">
      <c r="G246" s="116"/>
      <c r="H246" s="116"/>
    </row>
    <row r="247" spans="7:8" ht="15.75" customHeight="1">
      <c r="G247" s="116"/>
      <c r="H247" s="116"/>
    </row>
    <row r="248" spans="7:8" ht="15.75" customHeight="1">
      <c r="G248" s="116"/>
      <c r="H248" s="116"/>
    </row>
    <row r="249" spans="7:8" ht="15.75" customHeight="1">
      <c r="G249" s="116"/>
      <c r="H249" s="116"/>
    </row>
    <row r="250" spans="7:8" ht="15.75" customHeight="1">
      <c r="G250" s="116"/>
      <c r="H250" s="116"/>
    </row>
    <row r="251" spans="7:8" ht="15.75" customHeight="1">
      <c r="G251" s="116"/>
      <c r="H251" s="116"/>
    </row>
    <row r="252" spans="7:8" ht="15.75" customHeight="1">
      <c r="G252" s="116"/>
      <c r="H252" s="116"/>
    </row>
    <row r="253" spans="7:8" ht="15.75" customHeight="1">
      <c r="G253" s="116"/>
      <c r="H253" s="116"/>
    </row>
    <row r="254" spans="7:8" ht="15.75" customHeight="1">
      <c r="G254" s="116"/>
      <c r="H254" s="116"/>
    </row>
    <row r="255" spans="7:8" ht="15.75" customHeight="1">
      <c r="G255" s="116"/>
      <c r="H255" s="116"/>
    </row>
    <row r="256" spans="7:8" ht="15.75" customHeight="1">
      <c r="G256" s="116"/>
      <c r="H256" s="116"/>
    </row>
    <row r="257" spans="7:8" ht="15.75" customHeight="1">
      <c r="G257" s="116"/>
      <c r="H257" s="116"/>
    </row>
    <row r="258" spans="7:8" ht="15.75" customHeight="1">
      <c r="G258" s="116"/>
      <c r="H258" s="116"/>
    </row>
    <row r="259" spans="7:8" ht="15.75" customHeight="1">
      <c r="G259" s="116"/>
      <c r="H259" s="116"/>
    </row>
    <row r="260" spans="7:8" ht="15.75" customHeight="1">
      <c r="G260" s="116"/>
      <c r="H260" s="116"/>
    </row>
    <row r="261" spans="7:8" ht="15.75" customHeight="1">
      <c r="G261" s="116"/>
      <c r="H261" s="116"/>
    </row>
    <row r="262" spans="7:8" ht="15.75" customHeight="1">
      <c r="G262" s="116"/>
      <c r="H262" s="116"/>
    </row>
    <row r="263" spans="7:8" ht="15.75" customHeight="1">
      <c r="G263" s="116"/>
      <c r="H263" s="116"/>
    </row>
    <row r="264" spans="7:8" ht="15.75" customHeight="1">
      <c r="G264" s="116"/>
      <c r="H264" s="116"/>
    </row>
    <row r="265" spans="7:8" ht="15.75" customHeight="1">
      <c r="G265" s="116"/>
      <c r="H265" s="116"/>
    </row>
    <row r="266" spans="7:8" ht="15.75" customHeight="1">
      <c r="G266" s="116"/>
      <c r="H266" s="116"/>
    </row>
    <row r="267" spans="7:8" ht="15.75" customHeight="1">
      <c r="G267" s="116"/>
      <c r="H267" s="116"/>
    </row>
    <row r="268" spans="7:8" ht="15.75" customHeight="1">
      <c r="G268" s="116"/>
      <c r="H268" s="116"/>
    </row>
    <row r="269" spans="7:8" ht="15.75" customHeight="1">
      <c r="G269" s="116"/>
      <c r="H269" s="116"/>
    </row>
    <row r="270" spans="7:8" ht="15.75" customHeight="1">
      <c r="G270" s="116"/>
      <c r="H270" s="116"/>
    </row>
    <row r="271" spans="7:8" ht="15.75" customHeight="1">
      <c r="G271" s="116"/>
      <c r="H271" s="116"/>
    </row>
    <row r="272" spans="7:8" ht="15.75" customHeight="1">
      <c r="G272" s="116"/>
      <c r="H272" s="116"/>
    </row>
    <row r="273" spans="7:8" ht="15.75" customHeight="1">
      <c r="G273" s="116"/>
      <c r="H273" s="116"/>
    </row>
    <row r="274" spans="7:8" ht="15.75" customHeight="1">
      <c r="G274" s="116"/>
      <c r="H274" s="116"/>
    </row>
    <row r="275" spans="7:8" ht="15.75" customHeight="1">
      <c r="G275" s="116"/>
      <c r="H275" s="116"/>
    </row>
    <row r="276" spans="7:8" ht="15.75" customHeight="1">
      <c r="G276" s="116"/>
      <c r="H276" s="116"/>
    </row>
    <row r="277" spans="7:8" ht="15.75" customHeight="1">
      <c r="G277" s="116"/>
      <c r="H277" s="116"/>
    </row>
    <row r="278" spans="7:8" ht="15.75" customHeight="1">
      <c r="G278" s="116"/>
      <c r="H278" s="116"/>
    </row>
    <row r="279" spans="7:8" ht="15.75" customHeight="1">
      <c r="G279" s="116"/>
      <c r="H279" s="116"/>
    </row>
    <row r="280" spans="7:8" ht="15.75" customHeight="1">
      <c r="G280" s="116"/>
      <c r="H280" s="116"/>
    </row>
    <row r="281" spans="7:8" ht="15.75" customHeight="1">
      <c r="G281" s="116"/>
      <c r="H281" s="116"/>
    </row>
    <row r="282" spans="7:8" ht="15.75" customHeight="1">
      <c r="G282" s="116"/>
      <c r="H282" s="116"/>
    </row>
    <row r="283" spans="7:8" ht="15.75" customHeight="1">
      <c r="G283" s="116"/>
      <c r="H283" s="116"/>
    </row>
    <row r="284" spans="7:8" ht="15.75" customHeight="1">
      <c r="G284" s="116"/>
      <c r="H284" s="116"/>
    </row>
    <row r="285" spans="7:8" ht="15.75" customHeight="1">
      <c r="G285" s="116"/>
      <c r="H285" s="116"/>
    </row>
    <row r="286" spans="7:8" ht="15.75" customHeight="1">
      <c r="G286" s="116"/>
      <c r="H286" s="116"/>
    </row>
    <row r="287" spans="7:8" ht="15.75" customHeight="1">
      <c r="G287" s="116"/>
      <c r="H287" s="116"/>
    </row>
    <row r="288" spans="7:8" ht="15.75" customHeight="1">
      <c r="G288" s="116"/>
      <c r="H288" s="116"/>
    </row>
    <row r="289" spans="7:8" ht="15.75" customHeight="1">
      <c r="G289" s="116"/>
      <c r="H289" s="116"/>
    </row>
    <row r="290" spans="7:8" ht="15.75" customHeight="1">
      <c r="G290" s="116"/>
      <c r="H290" s="116"/>
    </row>
    <row r="291" spans="7:8" ht="15.75" customHeight="1">
      <c r="G291" s="116"/>
      <c r="H291" s="116"/>
    </row>
    <row r="292" spans="7:8" ht="15.75" customHeight="1">
      <c r="G292" s="116"/>
      <c r="H292" s="116"/>
    </row>
    <row r="293" spans="7:8" ht="15.75" customHeight="1">
      <c r="G293" s="116"/>
      <c r="H293" s="116"/>
    </row>
    <row r="294" spans="7:8" ht="15.75" customHeight="1">
      <c r="G294" s="116"/>
      <c r="H294" s="116"/>
    </row>
    <row r="295" spans="7:8" ht="15.75" customHeight="1">
      <c r="G295" s="116"/>
      <c r="H295" s="116"/>
    </row>
    <row r="296" spans="7:8" ht="15.75" customHeight="1">
      <c r="G296" s="116"/>
      <c r="H296" s="116"/>
    </row>
    <row r="297" spans="7:8" ht="15.75" customHeight="1">
      <c r="G297" s="116"/>
      <c r="H297" s="116"/>
    </row>
    <row r="298" spans="7:8" ht="15.75" customHeight="1">
      <c r="G298" s="116"/>
      <c r="H298" s="116"/>
    </row>
    <row r="299" spans="7:8" ht="15.75" customHeight="1">
      <c r="G299" s="116"/>
      <c r="H299" s="116"/>
    </row>
    <row r="300" spans="7:8" ht="15.75" customHeight="1">
      <c r="G300" s="116"/>
      <c r="H300" s="116"/>
    </row>
    <row r="301" spans="7:8" ht="15.75" customHeight="1">
      <c r="G301" s="116"/>
      <c r="H301" s="116"/>
    </row>
    <row r="302" spans="7:8" ht="15.75" customHeight="1">
      <c r="G302" s="116"/>
      <c r="H302" s="116"/>
    </row>
    <row r="303" spans="7:8" ht="15.75" customHeight="1">
      <c r="G303" s="116"/>
      <c r="H303" s="116"/>
    </row>
    <row r="304" spans="7:8" ht="15.75" customHeight="1">
      <c r="G304" s="116"/>
      <c r="H304" s="116"/>
    </row>
    <row r="305" spans="7:8" ht="15.75" customHeight="1">
      <c r="G305" s="116"/>
      <c r="H305" s="116"/>
    </row>
    <row r="306" spans="7:8" ht="15.75" customHeight="1">
      <c r="G306" s="116"/>
      <c r="H306" s="116"/>
    </row>
    <row r="307" spans="7:8" ht="15.75" customHeight="1">
      <c r="G307" s="116"/>
      <c r="H307" s="116"/>
    </row>
    <row r="308" spans="7:8" ht="15.75" customHeight="1">
      <c r="G308" s="116"/>
      <c r="H308" s="116"/>
    </row>
    <row r="309" spans="7:8" ht="15.75" customHeight="1">
      <c r="G309" s="116"/>
      <c r="H309" s="116"/>
    </row>
    <row r="310" spans="7:8" ht="15.75" customHeight="1">
      <c r="G310" s="116"/>
      <c r="H310" s="116"/>
    </row>
    <row r="311" spans="7:8" ht="15.75" customHeight="1">
      <c r="G311" s="116"/>
      <c r="H311" s="116"/>
    </row>
    <row r="312" spans="7:8" ht="15.75" customHeight="1">
      <c r="G312" s="116"/>
      <c r="H312" s="116"/>
    </row>
    <row r="313" spans="7:8" ht="15.75" customHeight="1">
      <c r="G313" s="116"/>
      <c r="H313" s="116"/>
    </row>
    <row r="314" spans="7:8" ht="15.75" customHeight="1">
      <c r="G314" s="116"/>
      <c r="H314" s="116"/>
    </row>
    <row r="315" spans="7:8" ht="15.75" customHeight="1">
      <c r="G315" s="116"/>
      <c r="H315" s="116"/>
    </row>
    <row r="316" spans="7:8" ht="15.75" customHeight="1">
      <c r="G316" s="116"/>
      <c r="H316" s="116"/>
    </row>
    <row r="317" spans="7:8" ht="15.75" customHeight="1">
      <c r="G317" s="116"/>
      <c r="H317" s="116"/>
    </row>
    <row r="318" spans="7:8" ht="15.75" customHeight="1">
      <c r="G318" s="116"/>
      <c r="H318" s="116"/>
    </row>
    <row r="319" spans="7:8" ht="15.75" customHeight="1">
      <c r="G319" s="116"/>
      <c r="H319" s="116"/>
    </row>
    <row r="320" spans="7:8" ht="15.75" customHeight="1">
      <c r="G320" s="116"/>
      <c r="H320" s="116"/>
    </row>
    <row r="321" spans="7:8" ht="15.75" customHeight="1">
      <c r="G321" s="116"/>
      <c r="H321" s="116"/>
    </row>
    <row r="322" spans="7:8" ht="15.75" customHeight="1">
      <c r="G322" s="116"/>
      <c r="H322" s="116"/>
    </row>
    <row r="323" spans="7:8" ht="15.75" customHeight="1">
      <c r="G323" s="116"/>
      <c r="H323" s="116"/>
    </row>
    <row r="324" spans="7:8" ht="15.75" customHeight="1">
      <c r="G324" s="116"/>
      <c r="H324" s="116"/>
    </row>
    <row r="325" spans="7:8" ht="15.75" customHeight="1">
      <c r="G325" s="116"/>
      <c r="H325" s="116"/>
    </row>
    <row r="326" spans="7:8" ht="15.75" customHeight="1">
      <c r="G326" s="116"/>
      <c r="H326" s="116"/>
    </row>
    <row r="327" spans="7:8" ht="15.75" customHeight="1">
      <c r="G327" s="116"/>
      <c r="H327" s="116"/>
    </row>
    <row r="328" spans="7:8" ht="15.75" customHeight="1">
      <c r="G328" s="116"/>
      <c r="H328" s="116"/>
    </row>
    <row r="329" spans="7:8" ht="15.75" customHeight="1">
      <c r="G329" s="116"/>
      <c r="H329" s="116"/>
    </row>
    <row r="330" spans="7:8" ht="15.75" customHeight="1">
      <c r="G330" s="116"/>
      <c r="H330" s="116"/>
    </row>
    <row r="331" spans="7:8" ht="15.75" customHeight="1">
      <c r="G331" s="116"/>
      <c r="H331" s="116"/>
    </row>
    <row r="332" spans="7:8" ht="15.75" customHeight="1">
      <c r="G332" s="116"/>
      <c r="H332" s="116"/>
    </row>
    <row r="333" spans="7:8" ht="15.75" customHeight="1">
      <c r="G333" s="116"/>
      <c r="H333" s="116"/>
    </row>
    <row r="334" spans="7:8" ht="15.75" customHeight="1">
      <c r="G334" s="116"/>
      <c r="H334" s="116"/>
    </row>
    <row r="335" spans="7:8" ht="15.75" customHeight="1">
      <c r="G335" s="116"/>
      <c r="H335" s="116"/>
    </row>
    <row r="336" spans="7:8" ht="15.75" customHeight="1">
      <c r="G336" s="116"/>
      <c r="H336" s="116"/>
    </row>
    <row r="337" spans="7:8" ht="15.75" customHeight="1">
      <c r="G337" s="116"/>
      <c r="H337" s="116"/>
    </row>
    <row r="338" spans="7:8" ht="15.75" customHeight="1">
      <c r="G338" s="116"/>
      <c r="H338" s="116"/>
    </row>
    <row r="339" spans="7:8" ht="15.75" customHeight="1">
      <c r="G339" s="116"/>
      <c r="H339" s="116"/>
    </row>
    <row r="340" spans="7:8" ht="15.75" customHeight="1">
      <c r="G340" s="116"/>
      <c r="H340" s="116"/>
    </row>
    <row r="341" spans="7:8" ht="15.75" customHeight="1">
      <c r="G341" s="116"/>
      <c r="H341" s="116"/>
    </row>
    <row r="342" spans="7:8" ht="15.75" customHeight="1">
      <c r="G342" s="116"/>
      <c r="H342" s="116"/>
    </row>
    <row r="343" spans="7:8" ht="15.75" customHeight="1">
      <c r="G343" s="116"/>
      <c r="H343" s="116"/>
    </row>
    <row r="344" spans="7:8" ht="15.75" customHeight="1">
      <c r="G344" s="116"/>
      <c r="H344" s="116"/>
    </row>
    <row r="345" spans="7:8" ht="15.75" customHeight="1">
      <c r="G345" s="116"/>
      <c r="H345" s="116"/>
    </row>
    <row r="346" spans="7:8" ht="15.75" customHeight="1">
      <c r="G346" s="116"/>
      <c r="H346" s="116"/>
    </row>
    <row r="347" spans="7:8" ht="15.75" customHeight="1">
      <c r="G347" s="116"/>
      <c r="H347" s="116"/>
    </row>
    <row r="348" spans="7:8" ht="15.75" customHeight="1">
      <c r="G348" s="116"/>
      <c r="H348" s="116"/>
    </row>
    <row r="349" spans="7:8" ht="15.75" customHeight="1">
      <c r="G349" s="116"/>
      <c r="H349" s="116"/>
    </row>
    <row r="350" spans="7:8" ht="15.75" customHeight="1">
      <c r="G350" s="116"/>
      <c r="H350" s="116"/>
    </row>
    <row r="351" spans="7:8" ht="15.75" customHeight="1">
      <c r="G351" s="116"/>
      <c r="H351" s="116"/>
    </row>
    <row r="352" spans="7:8" ht="15.75" customHeight="1">
      <c r="G352" s="116"/>
      <c r="H352" s="116"/>
    </row>
    <row r="353" spans="7:8" ht="15.75" customHeight="1">
      <c r="G353" s="116"/>
      <c r="H353" s="116"/>
    </row>
    <row r="354" spans="7:8" ht="15.75" customHeight="1">
      <c r="G354" s="116"/>
      <c r="H354" s="116"/>
    </row>
    <row r="355" spans="7:8" ht="15.75" customHeight="1">
      <c r="G355" s="116"/>
      <c r="H355" s="116"/>
    </row>
    <row r="356" spans="7:8" ht="15.75" customHeight="1">
      <c r="G356" s="116"/>
      <c r="H356" s="116"/>
    </row>
    <row r="357" spans="7:8" ht="15.75" customHeight="1">
      <c r="G357" s="116"/>
      <c r="H357" s="116"/>
    </row>
    <row r="358" spans="7:8" ht="15.75" customHeight="1">
      <c r="G358" s="116"/>
      <c r="H358" s="116"/>
    </row>
    <row r="359" spans="7:8" ht="15.75" customHeight="1">
      <c r="G359" s="116"/>
      <c r="H359" s="116"/>
    </row>
    <row r="360" spans="7:8" ht="15.75" customHeight="1">
      <c r="G360" s="116"/>
      <c r="H360" s="116"/>
    </row>
    <row r="361" spans="7:8" ht="15.75" customHeight="1">
      <c r="G361" s="116"/>
      <c r="H361" s="116"/>
    </row>
    <row r="362" spans="7:8" ht="15.75" customHeight="1">
      <c r="G362" s="116"/>
      <c r="H362" s="116"/>
    </row>
    <row r="363" spans="7:8" ht="15.75" customHeight="1">
      <c r="G363" s="116"/>
      <c r="H363" s="116"/>
    </row>
    <row r="364" spans="7:8" ht="15.75" customHeight="1">
      <c r="G364" s="116"/>
      <c r="H364" s="116"/>
    </row>
    <row r="365" spans="7:8" ht="15.75" customHeight="1">
      <c r="G365" s="116"/>
      <c r="H365" s="116"/>
    </row>
    <row r="366" spans="7:8" ht="15.75" customHeight="1">
      <c r="G366" s="116"/>
      <c r="H366" s="116"/>
    </row>
    <row r="367" spans="7:8" ht="15.75" customHeight="1">
      <c r="G367" s="116"/>
      <c r="H367" s="116"/>
    </row>
    <row r="368" spans="7:8" ht="15.75" customHeight="1">
      <c r="G368" s="116"/>
      <c r="H368" s="116"/>
    </row>
    <row r="369" spans="7:8" ht="15.75" customHeight="1">
      <c r="G369" s="116"/>
      <c r="H369" s="116"/>
    </row>
    <row r="370" spans="7:8" ht="15.75" customHeight="1">
      <c r="G370" s="116"/>
      <c r="H370" s="116"/>
    </row>
    <row r="371" spans="7:8" ht="15.75" customHeight="1">
      <c r="G371" s="116"/>
      <c r="H371" s="116"/>
    </row>
    <row r="372" spans="7:8" ht="15.75" customHeight="1">
      <c r="G372" s="116"/>
      <c r="H372" s="116"/>
    </row>
    <row r="373" spans="7:8" ht="15.75" customHeight="1">
      <c r="G373" s="116"/>
      <c r="H373" s="116"/>
    </row>
    <row r="374" spans="7:8" ht="15.75" customHeight="1">
      <c r="G374" s="116"/>
      <c r="H374" s="116"/>
    </row>
    <row r="375" spans="7:8" ht="15.75" customHeight="1">
      <c r="G375" s="116"/>
      <c r="H375" s="116"/>
    </row>
    <row r="376" spans="7:8" ht="15.75" customHeight="1">
      <c r="G376" s="116"/>
      <c r="H376" s="116"/>
    </row>
    <row r="377" spans="7:8" ht="15.75" customHeight="1">
      <c r="G377" s="116"/>
      <c r="H377" s="116"/>
    </row>
    <row r="378" spans="7:8" ht="15.75" customHeight="1">
      <c r="G378" s="116"/>
      <c r="H378" s="116"/>
    </row>
    <row r="379" spans="7:8" ht="15.75" customHeight="1">
      <c r="G379" s="116"/>
      <c r="H379" s="116"/>
    </row>
    <row r="380" spans="7:8" ht="15.75" customHeight="1">
      <c r="G380" s="116"/>
      <c r="H380" s="116"/>
    </row>
    <row r="381" spans="7:8" ht="15.75" customHeight="1">
      <c r="G381" s="116"/>
      <c r="H381" s="116"/>
    </row>
    <row r="382" spans="7:8" ht="15.75" customHeight="1">
      <c r="G382" s="116"/>
      <c r="H382" s="116"/>
    </row>
    <row r="383" spans="7:8" ht="15.75" customHeight="1">
      <c r="G383" s="116"/>
      <c r="H383" s="116"/>
    </row>
    <row r="384" spans="7:8" ht="15.75" customHeight="1">
      <c r="G384" s="116"/>
      <c r="H384" s="116"/>
    </row>
    <row r="385" spans="7:8" ht="15.75" customHeight="1">
      <c r="G385" s="116"/>
      <c r="H385" s="116"/>
    </row>
    <row r="386" spans="7:8" ht="15.75" customHeight="1">
      <c r="G386" s="116"/>
      <c r="H386" s="116"/>
    </row>
    <row r="387" spans="7:8" ht="15.75" customHeight="1">
      <c r="G387" s="116"/>
      <c r="H387" s="116"/>
    </row>
    <row r="388" spans="7:8" ht="15.75" customHeight="1">
      <c r="G388" s="116"/>
      <c r="H388" s="116"/>
    </row>
    <row r="389" spans="7:8" ht="15.75" customHeight="1">
      <c r="G389" s="116"/>
      <c r="H389" s="116"/>
    </row>
    <row r="390" spans="7:8" ht="15.75" customHeight="1">
      <c r="G390" s="116"/>
      <c r="H390" s="116"/>
    </row>
    <row r="391" spans="7:8" ht="15.75" customHeight="1">
      <c r="G391" s="116"/>
      <c r="H391" s="116"/>
    </row>
    <row r="392" spans="7:8" ht="15.75" customHeight="1">
      <c r="G392" s="116"/>
      <c r="H392" s="116"/>
    </row>
    <row r="393" spans="7:8" ht="15.75" customHeight="1">
      <c r="G393" s="116"/>
      <c r="H393" s="116"/>
    </row>
    <row r="394" spans="7:8" ht="15.75" customHeight="1">
      <c r="G394" s="116"/>
      <c r="H394" s="116"/>
    </row>
    <row r="395" spans="7:8" ht="15.75" customHeight="1">
      <c r="G395" s="116"/>
      <c r="H395" s="116"/>
    </row>
    <row r="396" spans="7:8" ht="15.75" customHeight="1">
      <c r="G396" s="116"/>
      <c r="H396" s="116"/>
    </row>
    <row r="397" spans="7:8" ht="15.75" customHeight="1">
      <c r="G397" s="116"/>
      <c r="H397" s="116"/>
    </row>
    <row r="398" spans="7:8" ht="15.75" customHeight="1">
      <c r="G398" s="116"/>
      <c r="H398" s="116"/>
    </row>
    <row r="399" spans="7:8" ht="15.75" customHeight="1">
      <c r="G399" s="116"/>
      <c r="H399" s="116"/>
    </row>
    <row r="400" spans="7:8" ht="15.75" customHeight="1">
      <c r="G400" s="116"/>
      <c r="H400" s="116"/>
    </row>
    <row r="401" spans="7:8" ht="15.75" customHeight="1">
      <c r="G401" s="116"/>
      <c r="H401" s="116"/>
    </row>
    <row r="402" spans="7:8" ht="15.75" customHeight="1">
      <c r="G402" s="116"/>
      <c r="H402" s="116"/>
    </row>
    <row r="403" spans="7:8" ht="15.75" customHeight="1">
      <c r="G403" s="116"/>
      <c r="H403" s="116"/>
    </row>
    <row r="404" spans="7:8" ht="15.75" customHeight="1">
      <c r="G404" s="116"/>
      <c r="H404" s="116"/>
    </row>
    <row r="405" spans="7:8" ht="15.75" customHeight="1">
      <c r="G405" s="116"/>
      <c r="H405" s="116"/>
    </row>
    <row r="406" spans="7:8" ht="15.75" customHeight="1">
      <c r="G406" s="116"/>
      <c r="H406" s="116"/>
    </row>
    <row r="407" spans="7:8" ht="15.75" customHeight="1">
      <c r="G407" s="116"/>
      <c r="H407" s="116"/>
    </row>
    <row r="408" spans="7:8" ht="15.75" customHeight="1">
      <c r="G408" s="116"/>
      <c r="H408" s="116"/>
    </row>
    <row r="409" spans="7:8" ht="15.75" customHeight="1">
      <c r="G409" s="116"/>
      <c r="H409" s="116"/>
    </row>
    <row r="410" spans="7:8" ht="15.75" customHeight="1">
      <c r="G410" s="116"/>
      <c r="H410" s="116"/>
    </row>
    <row r="411" spans="7:8" ht="15.75" customHeight="1">
      <c r="G411" s="116"/>
      <c r="H411" s="116"/>
    </row>
    <row r="412" spans="7:8" ht="15.75" customHeight="1">
      <c r="G412" s="116"/>
      <c r="H412" s="116"/>
    </row>
    <row r="413" spans="7:8" ht="15.75" customHeight="1">
      <c r="G413" s="116"/>
      <c r="H413" s="116"/>
    </row>
    <row r="414" spans="7:8" ht="15.75" customHeight="1">
      <c r="G414" s="116"/>
      <c r="H414" s="116"/>
    </row>
    <row r="415" spans="7:8" ht="15.75" customHeight="1">
      <c r="G415" s="116"/>
      <c r="H415" s="116"/>
    </row>
    <row r="416" spans="7:8" ht="15.75" customHeight="1">
      <c r="G416" s="116"/>
      <c r="H416" s="116"/>
    </row>
    <row r="417" spans="7:8" ht="15.75" customHeight="1">
      <c r="G417" s="116"/>
      <c r="H417" s="116"/>
    </row>
    <row r="418" spans="7:8" ht="15.75" customHeight="1">
      <c r="G418" s="116"/>
      <c r="H418" s="116"/>
    </row>
    <row r="419" spans="7:8" ht="15.75" customHeight="1">
      <c r="G419" s="116"/>
      <c r="H419" s="116"/>
    </row>
    <row r="420" spans="7:8" ht="15.75" customHeight="1">
      <c r="G420" s="116"/>
      <c r="H420" s="116"/>
    </row>
    <row r="421" spans="7:8" ht="15.75" customHeight="1">
      <c r="G421" s="116"/>
      <c r="H421" s="116"/>
    </row>
    <row r="422" spans="7:8" ht="15.75" customHeight="1">
      <c r="G422" s="116"/>
      <c r="H422" s="116"/>
    </row>
    <row r="423" spans="7:8" ht="15.75" customHeight="1">
      <c r="G423" s="116"/>
      <c r="H423" s="116"/>
    </row>
    <row r="424" spans="7:8" ht="15.75" customHeight="1">
      <c r="G424" s="116"/>
      <c r="H424" s="116"/>
    </row>
    <row r="425" spans="7:8" ht="15.75" customHeight="1">
      <c r="G425" s="116"/>
      <c r="H425" s="116"/>
    </row>
    <row r="426" spans="7:8" ht="15.75" customHeight="1">
      <c r="G426" s="116"/>
      <c r="H426" s="116"/>
    </row>
    <row r="427" spans="7:8" ht="15.75" customHeight="1">
      <c r="G427" s="116"/>
      <c r="H427" s="116"/>
    </row>
    <row r="428" spans="7:8" ht="15.75" customHeight="1">
      <c r="G428" s="116"/>
      <c r="H428" s="116"/>
    </row>
    <row r="429" spans="7:8" ht="15.75" customHeight="1">
      <c r="G429" s="116"/>
      <c r="H429" s="116"/>
    </row>
    <row r="430" spans="7:8" ht="15.75" customHeight="1">
      <c r="G430" s="116"/>
      <c r="H430" s="116"/>
    </row>
    <row r="431" spans="7:8" ht="15.75" customHeight="1">
      <c r="G431" s="116"/>
      <c r="H431" s="116"/>
    </row>
    <row r="432" spans="7:8" ht="15.75" customHeight="1">
      <c r="G432" s="116"/>
      <c r="H432" s="116"/>
    </row>
    <row r="433" spans="7:8" ht="15.75" customHeight="1">
      <c r="G433" s="116"/>
      <c r="H433" s="116"/>
    </row>
    <row r="434" spans="7:8" ht="15.75" customHeight="1">
      <c r="G434" s="116"/>
      <c r="H434" s="116"/>
    </row>
    <row r="435" spans="7:8" ht="15.75" customHeight="1">
      <c r="G435" s="116"/>
      <c r="H435" s="116"/>
    </row>
    <row r="436" spans="7:8" ht="15.75" customHeight="1">
      <c r="G436" s="116"/>
      <c r="H436" s="116"/>
    </row>
    <row r="437" spans="7:8" ht="15.75" customHeight="1">
      <c r="G437" s="116"/>
      <c r="H437" s="116"/>
    </row>
    <row r="438" spans="7:8" ht="15.75" customHeight="1">
      <c r="G438" s="116"/>
      <c r="H438" s="116"/>
    </row>
    <row r="439" spans="7:8" ht="15.75" customHeight="1">
      <c r="G439" s="116"/>
      <c r="H439" s="116"/>
    </row>
    <row r="440" spans="7:8" ht="15.75" customHeight="1">
      <c r="G440" s="116"/>
      <c r="H440" s="116"/>
    </row>
    <row r="441" spans="7:8" ht="15.75" customHeight="1">
      <c r="G441" s="116"/>
      <c r="H441" s="116"/>
    </row>
    <row r="442" spans="7:8" ht="15.75" customHeight="1">
      <c r="G442" s="116"/>
      <c r="H442" s="116"/>
    </row>
    <row r="443" spans="7:8" ht="15.75" customHeight="1">
      <c r="G443" s="116"/>
      <c r="H443" s="116"/>
    </row>
    <row r="444" spans="7:8" ht="15.75" customHeight="1">
      <c r="G444" s="116"/>
      <c r="H444" s="116"/>
    </row>
    <row r="445" spans="7:8" ht="15.75" customHeight="1">
      <c r="G445" s="116"/>
      <c r="H445" s="116"/>
    </row>
    <row r="446" spans="7:8" ht="15.75" customHeight="1">
      <c r="G446" s="116"/>
      <c r="H446" s="116"/>
    </row>
    <row r="447" spans="7:8" ht="15.75" customHeight="1">
      <c r="G447" s="116"/>
      <c r="H447" s="116"/>
    </row>
    <row r="448" spans="7:8" ht="15.75" customHeight="1">
      <c r="G448" s="116"/>
      <c r="H448" s="116"/>
    </row>
    <row r="449" spans="7:8" ht="15.75" customHeight="1">
      <c r="G449" s="116"/>
      <c r="H449" s="116"/>
    </row>
    <row r="450" spans="7:8" ht="15.75" customHeight="1">
      <c r="G450" s="116"/>
      <c r="H450" s="116"/>
    </row>
    <row r="451" spans="7:8" ht="15.75" customHeight="1">
      <c r="G451" s="116"/>
      <c r="H451" s="116"/>
    </row>
    <row r="452" spans="7:8" ht="15.75" customHeight="1">
      <c r="G452" s="116"/>
      <c r="H452" s="116"/>
    </row>
    <row r="453" spans="7:8" ht="15.75" customHeight="1">
      <c r="G453" s="116"/>
      <c r="H453" s="116"/>
    </row>
    <row r="454" spans="7:8" ht="15.75" customHeight="1">
      <c r="G454" s="116"/>
      <c r="H454" s="116"/>
    </row>
    <row r="455" spans="7:8" ht="15.75" customHeight="1">
      <c r="G455" s="116"/>
      <c r="H455" s="116"/>
    </row>
    <row r="456" spans="7:8" ht="15.75" customHeight="1">
      <c r="G456" s="116"/>
      <c r="H456" s="116"/>
    </row>
    <row r="457" spans="7:8" ht="15.75" customHeight="1">
      <c r="G457" s="116"/>
      <c r="H457" s="116"/>
    </row>
    <row r="458" spans="7:8" ht="15.75" customHeight="1">
      <c r="G458" s="116"/>
      <c r="H458" s="116"/>
    </row>
    <row r="459" spans="7:8" ht="15.75" customHeight="1">
      <c r="G459" s="116"/>
      <c r="H459" s="116"/>
    </row>
    <row r="460" spans="7:8" ht="15.75" customHeight="1">
      <c r="G460" s="116"/>
      <c r="H460" s="116"/>
    </row>
    <row r="461" spans="7:8" ht="15.75" customHeight="1">
      <c r="G461" s="116"/>
      <c r="H461" s="116"/>
    </row>
    <row r="462" spans="7:8" ht="15.75" customHeight="1">
      <c r="G462" s="116"/>
      <c r="H462" s="116"/>
    </row>
    <row r="463" spans="7:8" ht="15.75" customHeight="1">
      <c r="G463" s="116"/>
      <c r="H463" s="116"/>
    </row>
    <row r="464" spans="7:8" ht="15.75" customHeight="1">
      <c r="G464" s="116"/>
      <c r="H464" s="116"/>
    </row>
    <row r="465" spans="7:8" ht="15.75" customHeight="1">
      <c r="G465" s="116"/>
      <c r="H465" s="116"/>
    </row>
    <row r="466" spans="7:8" ht="15.75" customHeight="1">
      <c r="G466" s="116"/>
      <c r="H466" s="116"/>
    </row>
    <row r="467" spans="7:8" ht="15.75" customHeight="1">
      <c r="G467" s="116"/>
      <c r="H467" s="116"/>
    </row>
    <row r="468" spans="7:8" ht="15.75" customHeight="1">
      <c r="G468" s="116"/>
      <c r="H468" s="116"/>
    </row>
    <row r="469" spans="7:8" ht="15.75" customHeight="1">
      <c r="G469" s="116"/>
      <c r="H469" s="116"/>
    </row>
    <row r="470" spans="7:8" ht="15.75" customHeight="1">
      <c r="G470" s="116"/>
      <c r="H470" s="116"/>
    </row>
    <row r="471" spans="7:8" ht="15.75" customHeight="1">
      <c r="G471" s="116"/>
      <c r="H471" s="116"/>
    </row>
    <row r="472" spans="7:8" ht="15.75" customHeight="1">
      <c r="G472" s="116"/>
      <c r="H472" s="116"/>
    </row>
    <row r="473" spans="7:8" ht="15.75" customHeight="1">
      <c r="G473" s="116"/>
      <c r="H473" s="116"/>
    </row>
    <row r="474" spans="7:8" ht="15.75" customHeight="1">
      <c r="G474" s="116"/>
      <c r="H474" s="116"/>
    </row>
    <row r="475" spans="7:8" ht="15.75" customHeight="1">
      <c r="G475" s="116"/>
      <c r="H475" s="116"/>
    </row>
    <row r="476" spans="7:8" ht="15.75" customHeight="1">
      <c r="G476" s="116"/>
      <c r="H476" s="116"/>
    </row>
    <row r="477" spans="7:8" ht="15.75" customHeight="1">
      <c r="G477" s="116"/>
      <c r="H477" s="116"/>
    </row>
    <row r="478" spans="7:8" ht="15.75" customHeight="1">
      <c r="G478" s="116"/>
      <c r="H478" s="116"/>
    </row>
    <row r="479" spans="7:8" ht="15.75" customHeight="1">
      <c r="G479" s="116"/>
      <c r="H479" s="116"/>
    </row>
    <row r="480" spans="7:8" ht="15.75" customHeight="1">
      <c r="G480" s="116"/>
      <c r="H480" s="116"/>
    </row>
    <row r="481" spans="7:8" ht="15.75" customHeight="1">
      <c r="G481" s="116"/>
      <c r="H481" s="116"/>
    </row>
    <row r="482" spans="7:8" ht="15.75" customHeight="1">
      <c r="G482" s="116"/>
      <c r="H482" s="116"/>
    </row>
    <row r="483" spans="7:8" ht="15.75" customHeight="1">
      <c r="G483" s="116"/>
      <c r="H483" s="116"/>
    </row>
    <row r="484" spans="7:8" ht="15.75" customHeight="1">
      <c r="G484" s="116"/>
      <c r="H484" s="116"/>
    </row>
    <row r="485" spans="7:8" ht="15.75" customHeight="1">
      <c r="G485" s="116"/>
      <c r="H485" s="116"/>
    </row>
    <row r="486" spans="7:8" ht="15.75" customHeight="1">
      <c r="G486" s="116"/>
      <c r="H486" s="116"/>
    </row>
    <row r="487" spans="7:8" ht="15.75" customHeight="1">
      <c r="G487" s="116"/>
      <c r="H487" s="116"/>
    </row>
    <row r="488" spans="7:8" ht="15.75" customHeight="1">
      <c r="G488" s="116"/>
      <c r="H488" s="116"/>
    </row>
    <row r="489" spans="7:8" ht="15.75" customHeight="1">
      <c r="G489" s="116"/>
      <c r="H489" s="116"/>
    </row>
    <row r="490" spans="7:8" ht="15.75" customHeight="1">
      <c r="G490" s="116"/>
      <c r="H490" s="116"/>
    </row>
    <row r="491" spans="7:8" ht="15.75" customHeight="1">
      <c r="G491" s="116"/>
      <c r="H491" s="116"/>
    </row>
    <row r="492" spans="7:8" ht="15.75" customHeight="1">
      <c r="G492" s="116"/>
      <c r="H492" s="116"/>
    </row>
    <row r="493" spans="7:8" ht="15.75" customHeight="1">
      <c r="G493" s="116"/>
      <c r="H493" s="116"/>
    </row>
    <row r="494" spans="7:8" ht="15.75" customHeight="1">
      <c r="G494" s="116"/>
      <c r="H494" s="116"/>
    </row>
    <row r="495" spans="7:8" ht="15.75" customHeight="1">
      <c r="G495" s="116"/>
      <c r="H495" s="116"/>
    </row>
    <row r="496" spans="7:8" ht="15.75" customHeight="1">
      <c r="G496" s="116"/>
      <c r="H496" s="116"/>
    </row>
    <row r="497" spans="7:8" ht="15.75" customHeight="1">
      <c r="G497" s="116"/>
      <c r="H497" s="116"/>
    </row>
    <row r="498" spans="7:8" ht="15.75" customHeight="1">
      <c r="G498" s="116"/>
      <c r="H498" s="116"/>
    </row>
    <row r="499" spans="7:8" ht="15.75" customHeight="1">
      <c r="G499" s="116"/>
      <c r="H499" s="116"/>
    </row>
    <row r="500" spans="7:8" ht="15.75" customHeight="1">
      <c r="G500" s="116"/>
      <c r="H500" s="116"/>
    </row>
    <row r="501" spans="7:8" ht="15.75" customHeight="1">
      <c r="G501" s="116"/>
      <c r="H501" s="116"/>
    </row>
    <row r="502" spans="7:8" ht="15.75" customHeight="1">
      <c r="G502" s="116"/>
      <c r="H502" s="116"/>
    </row>
    <row r="503" spans="7:8" ht="15.75" customHeight="1">
      <c r="G503" s="116"/>
      <c r="H503" s="116"/>
    </row>
    <row r="504" spans="7:8" ht="15.75" customHeight="1">
      <c r="G504" s="116"/>
      <c r="H504" s="116"/>
    </row>
    <row r="505" spans="7:8" ht="15.75" customHeight="1">
      <c r="G505" s="116"/>
      <c r="H505" s="116"/>
    </row>
    <row r="506" spans="7:8" ht="15.75" customHeight="1">
      <c r="G506" s="116"/>
      <c r="H506" s="116"/>
    </row>
    <row r="507" spans="7:8" ht="15.75" customHeight="1">
      <c r="G507" s="116"/>
      <c r="H507" s="116"/>
    </row>
    <row r="508" spans="7:8" ht="15.75" customHeight="1">
      <c r="G508" s="116"/>
      <c r="H508" s="116"/>
    </row>
    <row r="509" spans="7:8" ht="15.75" customHeight="1">
      <c r="G509" s="116"/>
      <c r="H509" s="116"/>
    </row>
    <row r="510" spans="7:8" ht="15.75" customHeight="1">
      <c r="G510" s="116"/>
      <c r="H510" s="116"/>
    </row>
    <row r="511" spans="7:8" ht="15.75" customHeight="1">
      <c r="G511" s="116"/>
      <c r="H511" s="116"/>
    </row>
    <row r="512" spans="7:8" ht="15.75" customHeight="1">
      <c r="G512" s="116"/>
      <c r="H512" s="116"/>
    </row>
    <row r="513" spans="7:8" ht="15.75" customHeight="1">
      <c r="G513" s="116"/>
      <c r="H513" s="116"/>
    </row>
    <row r="514" spans="7:8" ht="15.75" customHeight="1">
      <c r="G514" s="116"/>
      <c r="H514" s="116"/>
    </row>
    <row r="515" spans="7:8" ht="15.75" customHeight="1">
      <c r="G515" s="116"/>
      <c r="H515" s="116"/>
    </row>
    <row r="516" spans="7:8" ht="15.75" customHeight="1">
      <c r="G516" s="116"/>
      <c r="H516" s="116"/>
    </row>
    <row r="517" spans="7:8" ht="15.75" customHeight="1">
      <c r="G517" s="116"/>
      <c r="H517" s="116"/>
    </row>
    <row r="518" spans="7:8" ht="15.75" customHeight="1">
      <c r="G518" s="116"/>
      <c r="H518" s="116"/>
    </row>
    <row r="519" spans="7:8" ht="15.75" customHeight="1">
      <c r="G519" s="116"/>
      <c r="H519" s="116"/>
    </row>
    <row r="520" spans="7:8" ht="15.75" customHeight="1">
      <c r="G520" s="116"/>
      <c r="H520" s="116"/>
    </row>
    <row r="521" spans="7:8" ht="15.75" customHeight="1">
      <c r="G521" s="116"/>
      <c r="H521" s="116"/>
    </row>
    <row r="522" spans="7:8" ht="15.75" customHeight="1">
      <c r="G522" s="116"/>
      <c r="H522" s="116"/>
    </row>
    <row r="523" spans="7:8" ht="15.75" customHeight="1">
      <c r="G523" s="116"/>
      <c r="H523" s="116"/>
    </row>
    <row r="524" spans="7:8" ht="15.75" customHeight="1">
      <c r="G524" s="116"/>
      <c r="H524" s="116"/>
    </row>
    <row r="525" spans="7:8" ht="15.75" customHeight="1">
      <c r="G525" s="116"/>
      <c r="H525" s="116"/>
    </row>
    <row r="526" spans="7:8" ht="15.75" customHeight="1">
      <c r="G526" s="116"/>
      <c r="H526" s="116"/>
    </row>
    <row r="527" spans="7:8" ht="15.75" customHeight="1">
      <c r="G527" s="116"/>
      <c r="H527" s="116"/>
    </row>
    <row r="528" spans="7:8" ht="15.75" customHeight="1">
      <c r="G528" s="116"/>
      <c r="H528" s="116"/>
    </row>
    <row r="529" spans="7:8" ht="15.75" customHeight="1">
      <c r="G529" s="116"/>
      <c r="H529" s="116"/>
    </row>
    <row r="530" spans="7:8" ht="15.75" customHeight="1">
      <c r="G530" s="116"/>
      <c r="H530" s="116"/>
    </row>
    <row r="531" spans="7:8" ht="15.75" customHeight="1">
      <c r="G531" s="116"/>
      <c r="H531" s="116"/>
    </row>
    <row r="532" spans="7:8" ht="15.75" customHeight="1">
      <c r="G532" s="116"/>
      <c r="H532" s="116"/>
    </row>
    <row r="533" spans="7:8" ht="15.75" customHeight="1">
      <c r="G533" s="116"/>
      <c r="H533" s="116"/>
    </row>
    <row r="534" spans="7:8" ht="15.75" customHeight="1">
      <c r="G534" s="116"/>
      <c r="H534" s="116"/>
    </row>
    <row r="535" spans="7:8" ht="15.75" customHeight="1">
      <c r="G535" s="116"/>
      <c r="H535" s="116"/>
    </row>
    <row r="536" spans="7:8" ht="15.75" customHeight="1">
      <c r="G536" s="116"/>
      <c r="H536" s="116"/>
    </row>
    <row r="537" spans="7:8" ht="15.75" customHeight="1">
      <c r="G537" s="116"/>
      <c r="H537" s="116"/>
    </row>
    <row r="538" spans="7:8" ht="15.75" customHeight="1">
      <c r="G538" s="116"/>
      <c r="H538" s="116"/>
    </row>
    <row r="539" spans="7:8" ht="15.75" customHeight="1">
      <c r="G539" s="116"/>
      <c r="H539" s="116"/>
    </row>
    <row r="540" spans="7:8" ht="15.75" customHeight="1">
      <c r="G540" s="116"/>
      <c r="H540" s="116"/>
    </row>
    <row r="541" spans="7:8" ht="15.75" customHeight="1">
      <c r="G541" s="116"/>
      <c r="H541" s="116"/>
    </row>
    <row r="542" spans="7:8" ht="15.75" customHeight="1">
      <c r="G542" s="116"/>
      <c r="H542" s="116"/>
    </row>
    <row r="543" spans="7:8" ht="15.75" customHeight="1">
      <c r="G543" s="116"/>
      <c r="H543" s="116"/>
    </row>
    <row r="544" spans="7:8" ht="15.75" customHeight="1">
      <c r="G544" s="116"/>
      <c r="H544" s="116"/>
    </row>
    <row r="545" spans="7:8" ht="15.75" customHeight="1">
      <c r="G545" s="116"/>
      <c r="H545" s="116"/>
    </row>
    <row r="546" spans="7:8" ht="15.75" customHeight="1">
      <c r="G546" s="116"/>
      <c r="H546" s="116"/>
    </row>
    <row r="547" spans="7:8" ht="15.75" customHeight="1">
      <c r="G547" s="116"/>
      <c r="H547" s="116"/>
    </row>
    <row r="548" spans="7:8" ht="15.75" customHeight="1">
      <c r="G548" s="116"/>
      <c r="H548" s="116"/>
    </row>
    <row r="549" spans="7:8" ht="15.75" customHeight="1">
      <c r="G549" s="116"/>
      <c r="H549" s="116"/>
    </row>
    <row r="550" spans="7:8" ht="15.75" customHeight="1">
      <c r="G550" s="116"/>
      <c r="H550" s="116"/>
    </row>
    <row r="551" spans="7:8" ht="15.75" customHeight="1">
      <c r="G551" s="116"/>
      <c r="H551" s="116"/>
    </row>
    <row r="552" spans="7:8" ht="15.75" customHeight="1">
      <c r="G552" s="116"/>
      <c r="H552" s="116"/>
    </row>
    <row r="553" spans="7:8" ht="15.75" customHeight="1">
      <c r="G553" s="116"/>
      <c r="H553" s="116"/>
    </row>
    <row r="554" spans="7:8" ht="15.75" customHeight="1">
      <c r="G554" s="116"/>
      <c r="H554" s="116"/>
    </row>
    <row r="555" spans="7:8" ht="15.75" customHeight="1">
      <c r="G555" s="116"/>
      <c r="H555" s="116"/>
    </row>
    <row r="556" spans="7:8" ht="15.75" customHeight="1">
      <c r="G556" s="116"/>
      <c r="H556" s="116"/>
    </row>
    <row r="557" spans="7:8" ht="15.75" customHeight="1">
      <c r="G557" s="116"/>
      <c r="H557" s="116"/>
    </row>
    <row r="558" spans="7:8" ht="15.75" customHeight="1">
      <c r="G558" s="116"/>
      <c r="H558" s="116"/>
    </row>
    <row r="559" spans="7:8" ht="15.75" customHeight="1">
      <c r="G559" s="116"/>
      <c r="H559" s="116"/>
    </row>
    <row r="560" spans="7:8" ht="15.75" customHeight="1">
      <c r="G560" s="116"/>
      <c r="H560" s="116"/>
    </row>
    <row r="561" spans="7:8" ht="15.75" customHeight="1">
      <c r="G561" s="116"/>
      <c r="H561" s="116"/>
    </row>
    <row r="562" spans="7:8" ht="15.75" customHeight="1">
      <c r="G562" s="116"/>
      <c r="H562" s="116"/>
    </row>
    <row r="563" spans="7:8" ht="15.75" customHeight="1">
      <c r="G563" s="116"/>
      <c r="H563" s="116"/>
    </row>
    <row r="564" spans="7:8" ht="15.75" customHeight="1">
      <c r="G564" s="116"/>
      <c r="H564" s="116"/>
    </row>
    <row r="565" spans="7:8" ht="15.75" customHeight="1">
      <c r="G565" s="116"/>
      <c r="H565" s="116"/>
    </row>
    <row r="566" spans="7:8" ht="15.75" customHeight="1">
      <c r="G566" s="116"/>
      <c r="H566" s="116"/>
    </row>
    <row r="567" spans="7:8" ht="15.75" customHeight="1">
      <c r="G567" s="116"/>
      <c r="H567" s="116"/>
    </row>
    <row r="568" spans="7:8" ht="15.75" customHeight="1">
      <c r="G568" s="116"/>
      <c r="H568" s="116"/>
    </row>
    <row r="569" spans="7:8" ht="15.75" customHeight="1">
      <c r="G569" s="116"/>
      <c r="H569" s="116"/>
    </row>
    <row r="570" spans="7:8" ht="15.75" customHeight="1">
      <c r="G570" s="116"/>
      <c r="H570" s="116"/>
    </row>
    <row r="571" spans="7:8" ht="15.75" customHeight="1">
      <c r="G571" s="116"/>
      <c r="H571" s="116"/>
    </row>
    <row r="572" spans="7:8" ht="15.75" customHeight="1">
      <c r="G572" s="116"/>
      <c r="H572" s="116"/>
    </row>
    <row r="573" spans="7:8" ht="15.75" customHeight="1">
      <c r="G573" s="116"/>
      <c r="H573" s="116"/>
    </row>
    <row r="574" spans="7:8" ht="15.75" customHeight="1">
      <c r="G574" s="116"/>
      <c r="H574" s="116"/>
    </row>
    <row r="575" spans="7:8" ht="15.75" customHeight="1">
      <c r="G575" s="116"/>
      <c r="H575" s="116"/>
    </row>
    <row r="576" spans="7:8" ht="15.75" customHeight="1">
      <c r="G576" s="116"/>
      <c r="H576" s="116"/>
    </row>
    <row r="577" spans="7:8" ht="15.75" customHeight="1">
      <c r="G577" s="116"/>
      <c r="H577" s="116"/>
    </row>
    <row r="578" spans="7:8" ht="15.75" customHeight="1">
      <c r="G578" s="116"/>
      <c r="H578" s="116"/>
    </row>
    <row r="579" spans="7:8" ht="15.75" customHeight="1">
      <c r="G579" s="116"/>
      <c r="H579" s="116"/>
    </row>
    <row r="580" spans="7:8" ht="15.75" customHeight="1">
      <c r="G580" s="116"/>
      <c r="H580" s="116"/>
    </row>
    <row r="581" spans="7:8" ht="15.75" customHeight="1">
      <c r="G581" s="116"/>
      <c r="H581" s="116"/>
    </row>
    <row r="582" spans="7:8" ht="15.75" customHeight="1">
      <c r="G582" s="116"/>
      <c r="H582" s="116"/>
    </row>
    <row r="583" spans="7:8" ht="15.75" customHeight="1">
      <c r="G583" s="116"/>
      <c r="H583" s="116"/>
    </row>
    <row r="584" spans="7:8" ht="15.75" customHeight="1">
      <c r="G584" s="116"/>
      <c r="H584" s="116"/>
    </row>
    <row r="585" spans="7:8" ht="15.75" customHeight="1">
      <c r="G585" s="116"/>
      <c r="H585" s="116"/>
    </row>
    <row r="586" spans="7:8" ht="15.75" customHeight="1">
      <c r="G586" s="116"/>
      <c r="H586" s="116"/>
    </row>
    <row r="587" spans="7:8" ht="15.75" customHeight="1">
      <c r="G587" s="116"/>
      <c r="H587" s="116"/>
    </row>
    <row r="588" spans="7:8" ht="15.75" customHeight="1">
      <c r="G588" s="116"/>
      <c r="H588" s="116"/>
    </row>
    <row r="589" spans="7:8" ht="15.75" customHeight="1">
      <c r="G589" s="116"/>
      <c r="H589" s="116"/>
    </row>
    <row r="590" spans="7:8" ht="15.75" customHeight="1">
      <c r="G590" s="116"/>
      <c r="H590" s="116"/>
    </row>
    <row r="591" spans="7:8" ht="15.75" customHeight="1">
      <c r="G591" s="116"/>
      <c r="H591" s="116"/>
    </row>
    <row r="592" spans="7:8" ht="15.75" customHeight="1">
      <c r="G592" s="116"/>
      <c r="H592" s="116"/>
    </row>
    <row r="593" spans="7:8" ht="15.75" customHeight="1">
      <c r="G593" s="116"/>
      <c r="H593" s="116"/>
    </row>
    <row r="594" spans="7:8" ht="15.75" customHeight="1">
      <c r="G594" s="116"/>
      <c r="H594" s="116"/>
    </row>
    <row r="595" spans="7:8" ht="15.75" customHeight="1">
      <c r="G595" s="116"/>
      <c r="H595" s="116"/>
    </row>
    <row r="596" spans="7:8" ht="15.75" customHeight="1">
      <c r="G596" s="116"/>
      <c r="H596" s="116"/>
    </row>
    <row r="597" spans="7:8" ht="15.75" customHeight="1">
      <c r="G597" s="116"/>
      <c r="H597" s="116"/>
    </row>
    <row r="598" spans="7:8" ht="15.75" customHeight="1">
      <c r="G598" s="116"/>
      <c r="H598" s="116"/>
    </row>
    <row r="599" spans="7:8" ht="15.75" customHeight="1">
      <c r="G599" s="116"/>
      <c r="H599" s="116"/>
    </row>
    <row r="600" spans="7:8" ht="15.75" customHeight="1">
      <c r="G600" s="116"/>
      <c r="H600" s="116"/>
    </row>
    <row r="601" spans="7:8" ht="15.75" customHeight="1">
      <c r="G601" s="116"/>
      <c r="H601" s="116"/>
    </row>
    <row r="602" spans="7:8" ht="15.75" customHeight="1">
      <c r="G602" s="116"/>
      <c r="H602" s="116"/>
    </row>
    <row r="603" spans="7:8" ht="15.75" customHeight="1">
      <c r="G603" s="116"/>
      <c r="H603" s="116"/>
    </row>
    <row r="604" spans="7:8" ht="15.75" customHeight="1">
      <c r="G604" s="116"/>
      <c r="H604" s="116"/>
    </row>
    <row r="605" spans="7:8" ht="15.75" customHeight="1">
      <c r="G605" s="116"/>
      <c r="H605" s="116"/>
    </row>
    <row r="606" spans="7:8" ht="15.75" customHeight="1">
      <c r="G606" s="116"/>
      <c r="H606" s="116"/>
    </row>
    <row r="607" spans="7:8" ht="15.75" customHeight="1">
      <c r="G607" s="116"/>
      <c r="H607" s="116"/>
    </row>
    <row r="608" spans="7:8" ht="15.75" customHeight="1">
      <c r="G608" s="116"/>
      <c r="H608" s="116"/>
    </row>
    <row r="609" spans="7:8" ht="15.75" customHeight="1">
      <c r="G609" s="116"/>
      <c r="H609" s="116"/>
    </row>
    <row r="610" spans="7:8" ht="15.75" customHeight="1">
      <c r="G610" s="116"/>
      <c r="H610" s="116"/>
    </row>
    <row r="611" spans="7:8" ht="15.75" customHeight="1">
      <c r="G611" s="116"/>
      <c r="H611" s="116"/>
    </row>
    <row r="612" spans="7:8" ht="15.75" customHeight="1">
      <c r="G612" s="116"/>
      <c r="H612" s="116"/>
    </row>
    <row r="613" spans="7:8" ht="15.75" customHeight="1">
      <c r="G613" s="116"/>
      <c r="H613" s="116"/>
    </row>
    <row r="614" spans="7:8" ht="15.75" customHeight="1">
      <c r="G614" s="116"/>
      <c r="H614" s="116"/>
    </row>
    <row r="615" spans="7:8" ht="15.75" customHeight="1">
      <c r="G615" s="116"/>
      <c r="H615" s="116"/>
    </row>
    <row r="616" spans="7:8" ht="15.75" customHeight="1">
      <c r="G616" s="116"/>
      <c r="H616" s="116"/>
    </row>
    <row r="617" spans="7:8" ht="15.75" customHeight="1">
      <c r="G617" s="116"/>
      <c r="H617" s="116"/>
    </row>
    <row r="618" spans="7:8" ht="15.75" customHeight="1">
      <c r="G618" s="116"/>
      <c r="H618" s="116"/>
    </row>
    <row r="619" spans="7:8" ht="15.75" customHeight="1">
      <c r="G619" s="116"/>
      <c r="H619" s="116"/>
    </row>
    <row r="620" spans="7:8" ht="15.75" customHeight="1">
      <c r="G620" s="116"/>
      <c r="H620" s="116"/>
    </row>
    <row r="621" spans="7:8" ht="15.75" customHeight="1">
      <c r="G621" s="116"/>
      <c r="H621" s="116"/>
    </row>
    <row r="622" spans="7:8" ht="15.75" customHeight="1">
      <c r="G622" s="116"/>
      <c r="H622" s="116"/>
    </row>
    <row r="623" spans="7:8" ht="15.75" customHeight="1">
      <c r="G623" s="116"/>
      <c r="H623" s="116"/>
    </row>
    <row r="624" spans="7:8" ht="15.75" customHeight="1">
      <c r="G624" s="116"/>
      <c r="H624" s="116"/>
    </row>
    <row r="625" spans="7:8" ht="15.75" customHeight="1">
      <c r="G625" s="116"/>
      <c r="H625" s="116"/>
    </row>
    <row r="626" spans="7:8" ht="15.75" customHeight="1">
      <c r="G626" s="116"/>
      <c r="H626" s="116"/>
    </row>
    <row r="627" spans="7:8" ht="15.75" customHeight="1">
      <c r="G627" s="116"/>
      <c r="H627" s="116"/>
    </row>
    <row r="628" spans="7:8" ht="15.75" customHeight="1">
      <c r="G628" s="116"/>
      <c r="H628" s="116"/>
    </row>
    <row r="629" spans="7:8" ht="15.75" customHeight="1">
      <c r="G629" s="116"/>
      <c r="H629" s="116"/>
    </row>
    <row r="630" spans="7:8" ht="15.75" customHeight="1">
      <c r="G630" s="116"/>
      <c r="H630" s="116"/>
    </row>
    <row r="631" spans="7:8" ht="15.75" customHeight="1">
      <c r="G631" s="116"/>
      <c r="H631" s="116"/>
    </row>
    <row r="632" spans="7:8" ht="15.75" customHeight="1">
      <c r="G632" s="116"/>
      <c r="H632" s="116"/>
    </row>
    <row r="633" spans="7:8" ht="15.75" customHeight="1">
      <c r="G633" s="116"/>
      <c r="H633" s="116"/>
    </row>
    <row r="634" spans="7:8" ht="15.75" customHeight="1">
      <c r="G634" s="116"/>
      <c r="H634" s="116"/>
    </row>
    <row r="635" spans="7:8" ht="15.75" customHeight="1">
      <c r="G635" s="116"/>
      <c r="H635" s="116"/>
    </row>
    <row r="636" spans="7:8" ht="15.75" customHeight="1">
      <c r="G636" s="116"/>
      <c r="H636" s="116"/>
    </row>
    <row r="637" spans="7:8" ht="15.75" customHeight="1">
      <c r="G637" s="116"/>
      <c r="H637" s="116"/>
    </row>
    <row r="638" spans="7:8" ht="15.75" customHeight="1">
      <c r="G638" s="116"/>
      <c r="H638" s="116"/>
    </row>
    <row r="639" spans="7:8" ht="15.75" customHeight="1">
      <c r="G639" s="116"/>
      <c r="H639" s="116"/>
    </row>
    <row r="640" spans="7:8" ht="15.75" customHeight="1">
      <c r="G640" s="116"/>
      <c r="H640" s="116"/>
    </row>
    <row r="641" spans="7:8" ht="15.75" customHeight="1">
      <c r="G641" s="116"/>
      <c r="H641" s="116"/>
    </row>
    <row r="642" spans="7:8" ht="15.75" customHeight="1">
      <c r="G642" s="116"/>
      <c r="H642" s="116"/>
    </row>
    <row r="643" spans="7:8" ht="15.75" customHeight="1">
      <c r="G643" s="116"/>
      <c r="H643" s="116"/>
    </row>
    <row r="644" spans="7:8" ht="15.75" customHeight="1">
      <c r="G644" s="116"/>
      <c r="H644" s="116"/>
    </row>
    <row r="645" spans="7:8" ht="15.75" customHeight="1">
      <c r="G645" s="116"/>
      <c r="H645" s="116"/>
    </row>
    <row r="646" spans="7:8" ht="15.75" customHeight="1">
      <c r="G646" s="116"/>
      <c r="H646" s="116"/>
    </row>
    <row r="647" spans="7:8" ht="15.75" customHeight="1">
      <c r="G647" s="116"/>
      <c r="H647" s="116"/>
    </row>
    <row r="648" spans="7:8" ht="15.75" customHeight="1">
      <c r="G648" s="116"/>
      <c r="H648" s="116"/>
    </row>
    <row r="649" spans="7:8" ht="15.75" customHeight="1">
      <c r="G649" s="116"/>
      <c r="H649" s="116"/>
    </row>
    <row r="650" spans="7:8" ht="15.75" customHeight="1">
      <c r="G650" s="116"/>
      <c r="H650" s="116"/>
    </row>
    <row r="651" spans="7:8" ht="15.75" customHeight="1">
      <c r="G651" s="116"/>
      <c r="H651" s="116"/>
    </row>
    <row r="652" spans="7:8" ht="15.75" customHeight="1">
      <c r="G652" s="116"/>
      <c r="H652" s="116"/>
    </row>
    <row r="653" spans="7:8" ht="15.75" customHeight="1">
      <c r="G653" s="116"/>
      <c r="H653" s="116"/>
    </row>
    <row r="654" spans="7:8" ht="15.75" customHeight="1">
      <c r="G654" s="116"/>
      <c r="H654" s="116"/>
    </row>
    <row r="655" spans="7:8" ht="15.75" customHeight="1">
      <c r="G655" s="116"/>
      <c r="H655" s="116"/>
    </row>
    <row r="656" spans="7:8" ht="15.75" customHeight="1">
      <c r="G656" s="116"/>
      <c r="H656" s="116"/>
    </row>
    <row r="657" spans="7:8" ht="15.75" customHeight="1">
      <c r="G657" s="116"/>
      <c r="H657" s="116"/>
    </row>
    <row r="658" spans="7:8" ht="15.75" customHeight="1">
      <c r="G658" s="116"/>
      <c r="H658" s="116"/>
    </row>
    <row r="659" spans="7:8" ht="15.75" customHeight="1">
      <c r="G659" s="116"/>
      <c r="H659" s="116"/>
    </row>
    <row r="660" spans="7:8" ht="15.75" customHeight="1">
      <c r="G660" s="116"/>
      <c r="H660" s="116"/>
    </row>
    <row r="661" spans="7:8" ht="15.75" customHeight="1">
      <c r="G661" s="116"/>
      <c r="H661" s="116"/>
    </row>
    <row r="662" spans="7:8" ht="15.75" customHeight="1">
      <c r="G662" s="116"/>
      <c r="H662" s="116"/>
    </row>
    <row r="663" spans="7:8" ht="15.75" customHeight="1">
      <c r="G663" s="116"/>
      <c r="H663" s="116"/>
    </row>
    <row r="664" spans="7:8" ht="15.75" customHeight="1">
      <c r="G664" s="116"/>
      <c r="H664" s="116"/>
    </row>
    <row r="665" spans="7:8" ht="15.75" customHeight="1">
      <c r="G665" s="116"/>
      <c r="H665" s="116"/>
    </row>
    <row r="666" spans="7:8" ht="15.75" customHeight="1">
      <c r="G666" s="116"/>
      <c r="H666" s="116"/>
    </row>
    <row r="667" spans="7:8" ht="15.75" customHeight="1">
      <c r="G667" s="116"/>
      <c r="H667" s="116"/>
    </row>
    <row r="668" spans="7:8" ht="15.75" customHeight="1">
      <c r="G668" s="116"/>
      <c r="H668" s="116"/>
    </row>
    <row r="669" spans="7:8" ht="15.75" customHeight="1">
      <c r="G669" s="116"/>
      <c r="H669" s="116"/>
    </row>
    <row r="670" spans="7:8" ht="15.75" customHeight="1">
      <c r="G670" s="116"/>
      <c r="H670" s="116"/>
    </row>
    <row r="671" spans="7:8" ht="15.75" customHeight="1">
      <c r="G671" s="116"/>
      <c r="H671" s="116"/>
    </row>
    <row r="672" spans="7:8" ht="15.75" customHeight="1">
      <c r="G672" s="116"/>
      <c r="H672" s="116"/>
    </row>
    <row r="673" spans="7:8" ht="15.75" customHeight="1">
      <c r="G673" s="116"/>
      <c r="H673" s="116"/>
    </row>
    <row r="674" spans="7:8" ht="15.75" customHeight="1">
      <c r="G674" s="116"/>
      <c r="H674" s="116"/>
    </row>
    <row r="675" spans="7:8" ht="15.75" customHeight="1">
      <c r="G675" s="116"/>
      <c r="H675" s="116"/>
    </row>
    <row r="676" spans="7:8" ht="15.75" customHeight="1">
      <c r="G676" s="116"/>
      <c r="H676" s="116"/>
    </row>
    <row r="677" spans="7:8" ht="15.75" customHeight="1">
      <c r="G677" s="116"/>
      <c r="H677" s="116"/>
    </row>
    <row r="678" spans="7:8" ht="15.75" customHeight="1">
      <c r="G678" s="116"/>
      <c r="H678" s="116"/>
    </row>
    <row r="679" spans="7:8" ht="15.75" customHeight="1">
      <c r="G679" s="116"/>
      <c r="H679" s="116"/>
    </row>
    <row r="680" spans="7:8" ht="15.75" customHeight="1">
      <c r="G680" s="116"/>
      <c r="H680" s="116"/>
    </row>
    <row r="681" spans="7:8" ht="15.75" customHeight="1">
      <c r="G681" s="116"/>
      <c r="H681" s="116"/>
    </row>
    <row r="682" spans="7:8" ht="15.75" customHeight="1">
      <c r="G682" s="116"/>
      <c r="H682" s="116"/>
    </row>
    <row r="683" spans="7:8" ht="15.75" customHeight="1">
      <c r="G683" s="116"/>
      <c r="H683" s="116"/>
    </row>
    <row r="684" spans="7:8" ht="15.75" customHeight="1">
      <c r="G684" s="116"/>
      <c r="H684" s="116"/>
    </row>
    <row r="685" spans="7:8" ht="15.75" customHeight="1">
      <c r="G685" s="116"/>
      <c r="H685" s="116"/>
    </row>
    <row r="686" spans="7:8" ht="15.75" customHeight="1">
      <c r="G686" s="116"/>
      <c r="H686" s="116"/>
    </row>
    <row r="687" spans="7:8" ht="15.75" customHeight="1">
      <c r="G687" s="116"/>
      <c r="H687" s="116"/>
    </row>
    <row r="688" spans="7:8" ht="15.75" customHeight="1">
      <c r="G688" s="116"/>
      <c r="H688" s="116"/>
    </row>
    <row r="689" spans="7:8" ht="15.75" customHeight="1">
      <c r="G689" s="116"/>
      <c r="H689" s="116"/>
    </row>
    <row r="690" spans="7:8" ht="15.75" customHeight="1">
      <c r="G690" s="116"/>
      <c r="H690" s="116"/>
    </row>
    <row r="691" spans="7:8" ht="15.75" customHeight="1">
      <c r="G691" s="116"/>
      <c r="H691" s="116"/>
    </row>
    <row r="692" spans="7:8" ht="15.75" customHeight="1">
      <c r="G692" s="116"/>
      <c r="H692" s="116"/>
    </row>
    <row r="693" spans="7:8" ht="15.75" customHeight="1">
      <c r="G693" s="116"/>
      <c r="H693" s="116"/>
    </row>
    <row r="694" spans="7:8" ht="15.75" customHeight="1">
      <c r="G694" s="116"/>
      <c r="H694" s="116"/>
    </row>
    <row r="695" spans="7:8" ht="15.75" customHeight="1">
      <c r="G695" s="116"/>
      <c r="H695" s="116"/>
    </row>
    <row r="696" spans="7:8" ht="15.75" customHeight="1">
      <c r="G696" s="116"/>
      <c r="H696" s="116"/>
    </row>
    <row r="697" spans="7:8" ht="15.75" customHeight="1">
      <c r="G697" s="116"/>
      <c r="H697" s="116"/>
    </row>
    <row r="698" spans="7:8" ht="15.75" customHeight="1">
      <c r="G698" s="116"/>
      <c r="H698" s="116"/>
    </row>
    <row r="699" spans="7:8" ht="15.75" customHeight="1">
      <c r="G699" s="116"/>
      <c r="H699" s="116"/>
    </row>
    <row r="700" spans="7:8" ht="15.75" customHeight="1">
      <c r="G700" s="116"/>
      <c r="H700" s="116"/>
    </row>
    <row r="701" spans="7:8" ht="15.75" customHeight="1">
      <c r="G701" s="116"/>
      <c r="H701" s="116"/>
    </row>
    <row r="702" spans="7:8" ht="15.75" customHeight="1">
      <c r="G702" s="116"/>
      <c r="H702" s="116"/>
    </row>
    <row r="703" spans="7:8" ht="15.75" customHeight="1">
      <c r="G703" s="116"/>
      <c r="H703" s="116"/>
    </row>
    <row r="704" spans="7:8" ht="15.75" customHeight="1">
      <c r="G704" s="116"/>
      <c r="H704" s="116"/>
    </row>
    <row r="705" spans="7:8" ht="15.75" customHeight="1">
      <c r="G705" s="116"/>
      <c r="H705" s="116"/>
    </row>
    <row r="706" spans="7:8" ht="15.75" customHeight="1">
      <c r="G706" s="116"/>
      <c r="H706" s="116"/>
    </row>
    <row r="707" spans="7:8" ht="15.75" customHeight="1">
      <c r="G707" s="116"/>
      <c r="H707" s="116"/>
    </row>
    <row r="708" spans="7:8" ht="15.75" customHeight="1">
      <c r="G708" s="116"/>
      <c r="H708" s="116"/>
    </row>
    <row r="709" spans="7:8" ht="15.75" customHeight="1">
      <c r="G709" s="116"/>
      <c r="H709" s="116"/>
    </row>
    <row r="710" spans="7:8" ht="15.75" customHeight="1">
      <c r="G710" s="116"/>
      <c r="H710" s="116"/>
    </row>
    <row r="711" spans="7:8" ht="15.75" customHeight="1">
      <c r="G711" s="116"/>
      <c r="H711" s="116"/>
    </row>
    <row r="712" spans="7:8" ht="15.75" customHeight="1">
      <c r="G712" s="116"/>
      <c r="H712" s="116"/>
    </row>
    <row r="713" spans="7:8" ht="15.75" customHeight="1">
      <c r="G713" s="116"/>
      <c r="H713" s="116"/>
    </row>
    <row r="714" spans="7:8" ht="15.75" customHeight="1">
      <c r="G714" s="116"/>
      <c r="H714" s="116"/>
    </row>
    <row r="715" spans="7:8" ht="15.75" customHeight="1">
      <c r="G715" s="116"/>
      <c r="H715" s="116"/>
    </row>
    <row r="716" spans="7:8" ht="15.75" customHeight="1">
      <c r="G716" s="116"/>
      <c r="H716" s="116"/>
    </row>
    <row r="717" spans="7:8" ht="15.75" customHeight="1">
      <c r="G717" s="116"/>
      <c r="H717" s="116"/>
    </row>
    <row r="718" spans="7:8" ht="15.75" customHeight="1">
      <c r="G718" s="116"/>
      <c r="H718" s="116"/>
    </row>
    <row r="719" spans="7:8" ht="15.75" customHeight="1">
      <c r="G719" s="116"/>
      <c r="H719" s="116"/>
    </row>
    <row r="720" spans="7:8" ht="15.75" customHeight="1">
      <c r="G720" s="116"/>
      <c r="H720" s="116"/>
    </row>
    <row r="721" spans="7:8" ht="15.75" customHeight="1">
      <c r="G721" s="116"/>
      <c r="H721" s="116"/>
    </row>
    <row r="722" spans="7:8" ht="15.75" customHeight="1">
      <c r="G722" s="116"/>
      <c r="H722" s="116"/>
    </row>
    <row r="723" spans="7:8" ht="15.75" customHeight="1">
      <c r="G723" s="116"/>
      <c r="H723" s="116"/>
    </row>
    <row r="724" spans="7:8" ht="15.75" customHeight="1">
      <c r="G724" s="116"/>
      <c r="H724" s="116"/>
    </row>
    <row r="725" spans="7:8" ht="15.75" customHeight="1">
      <c r="G725" s="116"/>
      <c r="H725" s="116"/>
    </row>
    <row r="726" spans="7:8" ht="15.75" customHeight="1">
      <c r="G726" s="116"/>
      <c r="H726" s="116"/>
    </row>
    <row r="727" spans="7:8" ht="15.75" customHeight="1">
      <c r="G727" s="116"/>
      <c r="H727" s="116"/>
    </row>
    <row r="728" spans="7:8" ht="15.75" customHeight="1">
      <c r="G728" s="116"/>
      <c r="H728" s="116"/>
    </row>
    <row r="729" spans="7:8" ht="15.75" customHeight="1">
      <c r="G729" s="116"/>
      <c r="H729" s="116"/>
    </row>
    <row r="730" spans="7:8" ht="15.75" customHeight="1">
      <c r="G730" s="116"/>
      <c r="H730" s="116"/>
    </row>
    <row r="731" spans="7:8" ht="15.75" customHeight="1">
      <c r="G731" s="116"/>
      <c r="H731" s="116"/>
    </row>
    <row r="732" spans="7:8" ht="15.75" customHeight="1">
      <c r="G732" s="116"/>
      <c r="H732" s="116"/>
    </row>
    <row r="733" spans="7:8" ht="15.75" customHeight="1">
      <c r="G733" s="116"/>
      <c r="H733" s="116"/>
    </row>
    <row r="734" spans="7:8" ht="15.75" customHeight="1">
      <c r="G734" s="116"/>
      <c r="H734" s="116"/>
    </row>
    <row r="735" spans="7:8" ht="15.75" customHeight="1">
      <c r="G735" s="116"/>
      <c r="H735" s="116"/>
    </row>
    <row r="736" spans="7:8" ht="15.75" customHeight="1">
      <c r="G736" s="116"/>
      <c r="H736" s="116"/>
    </row>
    <row r="737" spans="7:8" ht="15.75" customHeight="1">
      <c r="G737" s="116"/>
      <c r="H737" s="116"/>
    </row>
    <row r="738" spans="7:8" ht="15.75" customHeight="1">
      <c r="G738" s="116"/>
      <c r="H738" s="116"/>
    </row>
    <row r="739" spans="7:8" ht="15.75" customHeight="1">
      <c r="G739" s="116"/>
      <c r="H739" s="116"/>
    </row>
    <row r="740" spans="7:8" ht="15.75" customHeight="1">
      <c r="G740" s="116"/>
      <c r="H740" s="116"/>
    </row>
    <row r="741" spans="7:8" ht="15.75" customHeight="1">
      <c r="G741" s="116"/>
      <c r="H741" s="116"/>
    </row>
    <row r="742" spans="7:8" ht="15.75" customHeight="1">
      <c r="G742" s="116"/>
      <c r="H742" s="116"/>
    </row>
    <row r="743" spans="7:8" ht="15.75" customHeight="1">
      <c r="G743" s="116"/>
      <c r="H743" s="116"/>
    </row>
    <row r="744" spans="7:8" ht="15.75" customHeight="1">
      <c r="G744" s="116"/>
      <c r="H744" s="116"/>
    </row>
    <row r="745" spans="7:8" ht="15.75" customHeight="1">
      <c r="G745" s="116"/>
      <c r="H745" s="116"/>
    </row>
    <row r="746" spans="7:8" ht="15.75" customHeight="1">
      <c r="G746" s="116"/>
      <c r="H746" s="116"/>
    </row>
    <row r="747" spans="7:8" ht="15.75" customHeight="1">
      <c r="G747" s="116"/>
      <c r="H747" s="116"/>
    </row>
    <row r="748" spans="7:8" ht="15.75" customHeight="1">
      <c r="G748" s="116"/>
      <c r="H748" s="116"/>
    </row>
    <row r="749" spans="7:8" ht="15.75" customHeight="1">
      <c r="G749" s="116"/>
      <c r="H749" s="116"/>
    </row>
    <row r="750" spans="7:8" ht="15.75" customHeight="1">
      <c r="G750" s="116"/>
      <c r="H750" s="116"/>
    </row>
    <row r="751" spans="7:8" ht="15.75" customHeight="1">
      <c r="G751" s="116"/>
      <c r="H751" s="116"/>
    </row>
    <row r="752" spans="7:8" ht="15.75" customHeight="1">
      <c r="G752" s="116"/>
      <c r="H752" s="116"/>
    </row>
    <row r="753" spans="7:8" ht="15.75" customHeight="1">
      <c r="G753" s="116"/>
      <c r="H753" s="116"/>
    </row>
    <row r="754" spans="7:8" ht="15.75" customHeight="1">
      <c r="G754" s="116"/>
      <c r="H754" s="116"/>
    </row>
    <row r="755" spans="7:8" ht="15.75" customHeight="1">
      <c r="G755" s="116"/>
      <c r="H755" s="116"/>
    </row>
    <row r="756" spans="7:8" ht="15.75" customHeight="1">
      <c r="G756" s="116"/>
      <c r="H756" s="116"/>
    </row>
    <row r="757" spans="7:8" ht="15.75" customHeight="1">
      <c r="G757" s="116"/>
      <c r="H757" s="116"/>
    </row>
    <row r="758" spans="7:8" ht="15.75" customHeight="1">
      <c r="G758" s="116"/>
      <c r="H758" s="116"/>
    </row>
    <row r="759" spans="7:8" ht="15.75" customHeight="1">
      <c r="G759" s="116"/>
      <c r="H759" s="116"/>
    </row>
    <row r="760" spans="7:8" ht="15.75" customHeight="1">
      <c r="G760" s="116"/>
      <c r="H760" s="116"/>
    </row>
    <row r="761" spans="7:8" ht="15.75" customHeight="1">
      <c r="G761" s="116"/>
      <c r="H761" s="116"/>
    </row>
    <row r="762" spans="7:8" ht="15.75" customHeight="1">
      <c r="G762" s="116"/>
      <c r="H762" s="116"/>
    </row>
    <row r="763" spans="7:8" ht="15.75" customHeight="1">
      <c r="G763" s="116"/>
      <c r="H763" s="116"/>
    </row>
    <row r="764" spans="7:8" ht="15.75" customHeight="1">
      <c r="G764" s="116"/>
      <c r="H764" s="116"/>
    </row>
    <row r="765" spans="7:8" ht="15.75" customHeight="1">
      <c r="G765" s="116"/>
      <c r="H765" s="116"/>
    </row>
    <row r="766" spans="7:8" ht="15.75" customHeight="1">
      <c r="G766" s="116"/>
      <c r="H766" s="116"/>
    </row>
    <row r="767" spans="7:8" ht="15.75" customHeight="1">
      <c r="G767" s="116"/>
      <c r="H767" s="116"/>
    </row>
    <row r="768" spans="7:8" ht="15.75" customHeight="1">
      <c r="G768" s="116"/>
      <c r="H768" s="116"/>
    </row>
    <row r="769" spans="7:8" ht="15.75" customHeight="1">
      <c r="G769" s="116"/>
      <c r="H769" s="116"/>
    </row>
    <row r="770" spans="7:8" ht="15.75" customHeight="1">
      <c r="G770" s="116"/>
      <c r="H770" s="116"/>
    </row>
    <row r="771" spans="7:8" ht="15.75" customHeight="1">
      <c r="G771" s="116"/>
      <c r="H771" s="116"/>
    </row>
    <row r="772" spans="7:8" ht="15.75" customHeight="1">
      <c r="G772" s="116"/>
      <c r="H772" s="116"/>
    </row>
    <row r="773" spans="7:8" ht="15.75" customHeight="1">
      <c r="G773" s="116"/>
      <c r="H773" s="116"/>
    </row>
    <row r="774" spans="7:8" ht="15.75" customHeight="1">
      <c r="G774" s="116"/>
      <c r="H774" s="116"/>
    </row>
    <row r="775" spans="7:8" ht="15.75" customHeight="1">
      <c r="G775" s="116"/>
      <c r="H775" s="116"/>
    </row>
    <row r="776" spans="7:8" ht="15.75" customHeight="1">
      <c r="G776" s="116"/>
      <c r="H776" s="116"/>
    </row>
    <row r="777" spans="7:8" ht="15.75" customHeight="1">
      <c r="G777" s="116"/>
      <c r="H777" s="116"/>
    </row>
    <row r="778" spans="7:8" ht="15.75" customHeight="1">
      <c r="G778" s="116"/>
      <c r="H778" s="116"/>
    </row>
    <row r="779" spans="7:8" ht="15.75" customHeight="1">
      <c r="G779" s="116"/>
      <c r="H779" s="116"/>
    </row>
    <row r="780" spans="7:8" ht="15.75" customHeight="1">
      <c r="G780" s="116"/>
      <c r="H780" s="116"/>
    </row>
    <row r="781" spans="7:8" ht="15.75" customHeight="1">
      <c r="G781" s="116"/>
      <c r="H781" s="116"/>
    </row>
    <row r="782" spans="7:8" ht="15.75" customHeight="1">
      <c r="G782" s="116"/>
      <c r="H782" s="116"/>
    </row>
    <row r="783" spans="7:8" ht="15.75" customHeight="1">
      <c r="G783" s="116"/>
      <c r="H783" s="116"/>
    </row>
    <row r="784" spans="7:8" ht="15.75" customHeight="1">
      <c r="G784" s="116"/>
      <c r="H784" s="116"/>
    </row>
    <row r="785" spans="7:8" ht="15.75" customHeight="1">
      <c r="G785" s="116"/>
      <c r="H785" s="116"/>
    </row>
    <row r="786" spans="7:8" ht="15.75" customHeight="1">
      <c r="G786" s="116"/>
      <c r="H786" s="116"/>
    </row>
    <row r="787" spans="7:8" ht="15.75" customHeight="1">
      <c r="G787" s="116"/>
      <c r="H787" s="116"/>
    </row>
    <row r="788" spans="7:8" ht="15.75" customHeight="1">
      <c r="G788" s="116"/>
      <c r="H788" s="116"/>
    </row>
    <row r="789" spans="7:8" ht="15.75" customHeight="1">
      <c r="G789" s="116"/>
      <c r="H789" s="116"/>
    </row>
    <row r="790" spans="7:8" ht="15.75" customHeight="1">
      <c r="G790" s="116"/>
      <c r="H790" s="116"/>
    </row>
    <row r="791" spans="7:8" ht="15.75" customHeight="1">
      <c r="G791" s="116"/>
      <c r="H791" s="116"/>
    </row>
    <row r="792" spans="7:8" ht="15.75" customHeight="1">
      <c r="G792" s="116"/>
      <c r="H792" s="116"/>
    </row>
    <row r="793" spans="7:8" ht="15.75" customHeight="1">
      <c r="G793" s="116"/>
      <c r="H793" s="116"/>
    </row>
    <row r="794" spans="7:8" ht="15.75" customHeight="1">
      <c r="G794" s="116"/>
      <c r="H794" s="116"/>
    </row>
    <row r="795" spans="7:8" ht="15.75" customHeight="1">
      <c r="G795" s="116"/>
      <c r="H795" s="116"/>
    </row>
    <row r="796" spans="7:8" ht="15.75" customHeight="1">
      <c r="G796" s="116"/>
      <c r="H796" s="116"/>
    </row>
    <row r="797" spans="7:8" ht="15.75" customHeight="1">
      <c r="G797" s="116"/>
      <c r="H797" s="116"/>
    </row>
    <row r="798" spans="7:8" ht="15.75" customHeight="1">
      <c r="G798" s="116"/>
      <c r="H798" s="116"/>
    </row>
    <row r="799" spans="7:8" ht="15.75" customHeight="1">
      <c r="G799" s="116"/>
      <c r="H799" s="116"/>
    </row>
    <row r="800" spans="7:8" ht="15.75" customHeight="1">
      <c r="G800" s="116"/>
      <c r="H800" s="116"/>
    </row>
    <row r="801" spans="7:8" ht="15.75" customHeight="1">
      <c r="G801" s="116"/>
      <c r="H801" s="116"/>
    </row>
    <row r="802" spans="7:8" ht="15.75" customHeight="1">
      <c r="G802" s="116"/>
      <c r="H802" s="116"/>
    </row>
    <row r="803" spans="7:8" ht="15.75" customHeight="1">
      <c r="G803" s="116"/>
      <c r="H803" s="116"/>
    </row>
    <row r="804" spans="7:8" ht="15.75" customHeight="1">
      <c r="G804" s="116"/>
      <c r="H804" s="116"/>
    </row>
    <row r="805" spans="7:8" ht="15.75" customHeight="1">
      <c r="G805" s="116"/>
      <c r="H805" s="116"/>
    </row>
    <row r="806" spans="7:8" ht="15.75" customHeight="1">
      <c r="G806" s="116"/>
      <c r="H806" s="116"/>
    </row>
    <row r="807" spans="7:8" ht="15.75" customHeight="1">
      <c r="G807" s="116"/>
      <c r="H807" s="116"/>
    </row>
    <row r="808" spans="7:8" ht="15.75" customHeight="1">
      <c r="G808" s="116"/>
      <c r="H808" s="116"/>
    </row>
    <row r="809" spans="7:8" ht="15.75" customHeight="1">
      <c r="G809" s="116"/>
      <c r="H809" s="116"/>
    </row>
    <row r="810" spans="7:8" ht="15.75" customHeight="1">
      <c r="G810" s="116"/>
      <c r="H810" s="116"/>
    </row>
    <row r="811" spans="7:8" ht="15.75" customHeight="1">
      <c r="G811" s="116"/>
      <c r="H811" s="116"/>
    </row>
    <row r="812" spans="7:8" ht="15.75" customHeight="1">
      <c r="G812" s="116"/>
      <c r="H812" s="116"/>
    </row>
    <row r="813" spans="7:8" ht="15.75" customHeight="1">
      <c r="G813" s="116"/>
      <c r="H813" s="116"/>
    </row>
    <row r="814" spans="7:8" ht="15.75" customHeight="1">
      <c r="G814" s="116"/>
      <c r="H814" s="116"/>
    </row>
    <row r="815" spans="7:8" ht="15.75" customHeight="1">
      <c r="G815" s="116"/>
      <c r="H815" s="116"/>
    </row>
    <row r="816" spans="7:8" ht="15.75" customHeight="1">
      <c r="G816" s="116"/>
      <c r="H816" s="116"/>
    </row>
    <row r="817" spans="7:8" ht="15.75" customHeight="1">
      <c r="G817" s="116"/>
      <c r="H817" s="116"/>
    </row>
    <row r="818" spans="7:8" ht="15.75" customHeight="1">
      <c r="G818" s="116"/>
      <c r="H818" s="116"/>
    </row>
    <row r="819" spans="7:8" ht="15.75" customHeight="1">
      <c r="G819" s="116"/>
      <c r="H819" s="116"/>
    </row>
    <row r="820" spans="7:8" ht="15.75" customHeight="1">
      <c r="G820" s="116"/>
      <c r="H820" s="116"/>
    </row>
    <row r="821" spans="7:8" ht="15.75" customHeight="1">
      <c r="G821" s="116"/>
      <c r="H821" s="116"/>
    </row>
    <row r="822" spans="7:8" ht="15.75" customHeight="1">
      <c r="G822" s="116"/>
      <c r="H822" s="116"/>
    </row>
    <row r="823" spans="7:8" ht="15.75" customHeight="1">
      <c r="G823" s="116"/>
      <c r="H823" s="116"/>
    </row>
    <row r="824" spans="7:8" ht="15.75" customHeight="1">
      <c r="G824" s="116"/>
      <c r="H824" s="116"/>
    </row>
    <row r="825" spans="7:8" ht="15.75" customHeight="1">
      <c r="G825" s="116"/>
      <c r="H825" s="116"/>
    </row>
    <row r="826" spans="7:8" ht="15.75" customHeight="1">
      <c r="G826" s="116"/>
      <c r="H826" s="116"/>
    </row>
    <row r="827" spans="7:8" ht="15.75" customHeight="1">
      <c r="G827" s="116"/>
      <c r="H827" s="116"/>
    </row>
    <row r="828" spans="7:8" ht="15.75" customHeight="1">
      <c r="G828" s="116"/>
      <c r="H828" s="116"/>
    </row>
    <row r="829" spans="7:8" ht="15.75" customHeight="1">
      <c r="G829" s="116"/>
      <c r="H829" s="116"/>
    </row>
    <row r="830" spans="7:8" ht="15.75" customHeight="1">
      <c r="G830" s="116"/>
      <c r="H830" s="116"/>
    </row>
    <row r="831" spans="7:8" ht="15.75" customHeight="1">
      <c r="G831" s="116"/>
      <c r="H831" s="116"/>
    </row>
    <row r="832" spans="7:8" ht="15.75" customHeight="1">
      <c r="G832" s="116"/>
      <c r="H832" s="116"/>
    </row>
    <row r="833" spans="7:8" ht="15.75" customHeight="1">
      <c r="G833" s="116"/>
      <c r="H833" s="116"/>
    </row>
    <row r="834" spans="7:8" ht="15.75" customHeight="1">
      <c r="G834" s="116"/>
      <c r="H834" s="116"/>
    </row>
    <row r="835" spans="7:8" ht="15.75" customHeight="1">
      <c r="G835" s="116"/>
      <c r="H835" s="116"/>
    </row>
    <row r="836" spans="7:8" ht="15.75" customHeight="1">
      <c r="G836" s="116"/>
      <c r="H836" s="116"/>
    </row>
    <row r="837" spans="7:8" ht="15.75" customHeight="1">
      <c r="G837" s="116"/>
      <c r="H837" s="116"/>
    </row>
    <row r="838" spans="7:8" ht="15.75" customHeight="1">
      <c r="G838" s="116"/>
      <c r="H838" s="116"/>
    </row>
    <row r="839" spans="7:8" ht="15.75" customHeight="1">
      <c r="G839" s="116"/>
      <c r="H839" s="116"/>
    </row>
    <row r="840" spans="7:8" ht="15.75" customHeight="1">
      <c r="G840" s="116"/>
      <c r="H840" s="116"/>
    </row>
    <row r="841" spans="7:8" ht="15.75" customHeight="1">
      <c r="G841" s="116"/>
      <c r="H841" s="116"/>
    </row>
    <row r="842" spans="7:8" ht="15.75" customHeight="1">
      <c r="G842" s="116"/>
      <c r="H842" s="116"/>
    </row>
    <row r="843" spans="7:8" ht="15.75" customHeight="1">
      <c r="G843" s="116"/>
      <c r="H843" s="116"/>
    </row>
    <row r="844" spans="7:8" ht="15.75" customHeight="1">
      <c r="G844" s="116"/>
      <c r="H844" s="116"/>
    </row>
    <row r="845" spans="7:8" ht="15.75" customHeight="1">
      <c r="G845" s="116"/>
      <c r="H845" s="116"/>
    </row>
    <row r="846" spans="7:8" ht="15.75" customHeight="1">
      <c r="G846" s="116"/>
      <c r="H846" s="116"/>
    </row>
    <row r="847" spans="7:8" ht="15.75" customHeight="1">
      <c r="G847" s="116"/>
      <c r="H847" s="116"/>
    </row>
    <row r="848" spans="7:8" ht="15.75" customHeight="1">
      <c r="G848" s="116"/>
      <c r="H848" s="116"/>
    </row>
    <row r="849" spans="7:8" ht="15.75" customHeight="1">
      <c r="G849" s="116"/>
      <c r="H849" s="116"/>
    </row>
    <row r="850" spans="7:8" ht="15.75" customHeight="1">
      <c r="G850" s="116"/>
      <c r="H850" s="116"/>
    </row>
    <row r="851" spans="7:8" ht="15.75" customHeight="1">
      <c r="G851" s="116"/>
      <c r="H851" s="116"/>
    </row>
    <row r="852" spans="7:8" ht="15.75" customHeight="1">
      <c r="G852" s="116"/>
      <c r="H852" s="116"/>
    </row>
    <row r="853" spans="7:8" ht="15.75" customHeight="1">
      <c r="G853" s="116"/>
      <c r="H853" s="116"/>
    </row>
    <row r="854" spans="7:8" ht="15.75" customHeight="1">
      <c r="G854" s="116"/>
      <c r="H854" s="116"/>
    </row>
    <row r="855" spans="7:8" ht="15.75" customHeight="1">
      <c r="G855" s="116"/>
      <c r="H855" s="116"/>
    </row>
    <row r="856" spans="7:8" ht="15.75" customHeight="1">
      <c r="G856" s="116"/>
      <c r="H856" s="116"/>
    </row>
    <row r="857" spans="7:8" ht="15.75" customHeight="1">
      <c r="G857" s="116"/>
      <c r="H857" s="116"/>
    </row>
    <row r="858" spans="7:8" ht="15.75" customHeight="1">
      <c r="G858" s="116"/>
      <c r="H858" s="116"/>
    </row>
    <row r="859" spans="7:8" ht="15.75" customHeight="1">
      <c r="G859" s="116"/>
      <c r="H859" s="116"/>
    </row>
    <row r="860" spans="7:8" ht="15.75" customHeight="1">
      <c r="G860" s="116"/>
      <c r="H860" s="116"/>
    </row>
    <row r="861" spans="7:8" ht="15.75" customHeight="1">
      <c r="G861" s="116"/>
      <c r="H861" s="116"/>
    </row>
    <row r="862" spans="7:8" ht="15.75" customHeight="1">
      <c r="G862" s="116"/>
      <c r="H862" s="116"/>
    </row>
    <row r="863" spans="7:8" ht="15.75" customHeight="1">
      <c r="G863" s="116"/>
      <c r="H863" s="116"/>
    </row>
    <row r="864" spans="7:8" ht="15.75" customHeight="1">
      <c r="G864" s="116"/>
      <c r="H864" s="116"/>
    </row>
    <row r="865" spans="7:8" ht="15.75" customHeight="1">
      <c r="G865" s="116"/>
      <c r="H865" s="116"/>
    </row>
    <row r="866" spans="7:8" ht="15.75" customHeight="1">
      <c r="G866" s="116"/>
      <c r="H866" s="116"/>
    </row>
    <row r="867" spans="7:8" ht="15.75" customHeight="1">
      <c r="G867" s="116"/>
      <c r="H867" s="116"/>
    </row>
    <row r="868" spans="7:8" ht="15.75" customHeight="1">
      <c r="G868" s="116"/>
      <c r="H868" s="116"/>
    </row>
    <row r="869" spans="7:8" ht="15.75" customHeight="1">
      <c r="G869" s="116"/>
      <c r="H869" s="116"/>
    </row>
    <row r="870" spans="7:8" ht="15.75" customHeight="1">
      <c r="G870" s="116"/>
      <c r="H870" s="116"/>
    </row>
    <row r="871" spans="7:8" ht="15.75" customHeight="1">
      <c r="G871" s="116"/>
      <c r="H871" s="116"/>
    </row>
    <row r="872" spans="7:8" ht="15.75" customHeight="1">
      <c r="G872" s="116"/>
      <c r="H872" s="116"/>
    </row>
    <row r="873" spans="7:8" ht="15.75" customHeight="1">
      <c r="G873" s="116"/>
      <c r="H873" s="116"/>
    </row>
    <row r="874" spans="7:8" ht="15.75" customHeight="1">
      <c r="G874" s="116"/>
      <c r="H874" s="116"/>
    </row>
    <row r="875" spans="7:8" ht="15.75" customHeight="1">
      <c r="G875" s="116"/>
      <c r="H875" s="116"/>
    </row>
    <row r="876" spans="7:8" ht="15.75" customHeight="1">
      <c r="G876" s="116"/>
      <c r="H876" s="116"/>
    </row>
    <row r="877" spans="7:8" ht="15.75" customHeight="1">
      <c r="G877" s="116"/>
      <c r="H877" s="116"/>
    </row>
    <row r="878" spans="7:8" ht="15.75" customHeight="1">
      <c r="G878" s="116"/>
      <c r="H878" s="116"/>
    </row>
    <row r="879" spans="7:8" ht="15.75" customHeight="1">
      <c r="G879" s="116"/>
      <c r="H879" s="116"/>
    </row>
    <row r="880" spans="7:8" ht="15.75" customHeight="1">
      <c r="G880" s="116"/>
      <c r="H880" s="116"/>
    </row>
    <row r="881" spans="7:8" ht="15.75" customHeight="1">
      <c r="G881" s="116"/>
      <c r="H881" s="116"/>
    </row>
    <row r="882" spans="7:8" ht="15.75" customHeight="1">
      <c r="G882" s="116"/>
      <c r="H882" s="116"/>
    </row>
    <row r="883" spans="7:8" ht="15.75" customHeight="1">
      <c r="G883" s="116"/>
      <c r="H883" s="116"/>
    </row>
    <row r="884" spans="7:8" ht="15.75" customHeight="1">
      <c r="G884" s="116"/>
      <c r="H884" s="116"/>
    </row>
    <row r="885" spans="7:8" ht="15.75" customHeight="1">
      <c r="G885" s="116"/>
      <c r="H885" s="116"/>
    </row>
    <row r="886" spans="7:8" ht="15.75" customHeight="1">
      <c r="G886" s="116"/>
      <c r="H886" s="116"/>
    </row>
    <row r="887" spans="7:8" ht="15.75" customHeight="1">
      <c r="G887" s="116"/>
      <c r="H887" s="116"/>
    </row>
    <row r="888" spans="7:8" ht="15.75" customHeight="1">
      <c r="G888" s="116"/>
      <c r="H888" s="116"/>
    </row>
    <row r="889" spans="7:8" ht="15.75" customHeight="1">
      <c r="G889" s="116"/>
      <c r="H889" s="116"/>
    </row>
    <row r="890" spans="7:8" ht="15.75" customHeight="1">
      <c r="G890" s="116"/>
      <c r="H890" s="116"/>
    </row>
    <row r="891" spans="7:8" ht="15.75" customHeight="1">
      <c r="G891" s="116"/>
      <c r="H891" s="116"/>
    </row>
    <row r="892" spans="7:8" ht="15.75" customHeight="1">
      <c r="G892" s="116"/>
      <c r="H892" s="116"/>
    </row>
    <row r="893" spans="7:8" ht="15.75" customHeight="1">
      <c r="G893" s="116"/>
      <c r="H893" s="116"/>
    </row>
    <row r="894" spans="7:8" ht="15.75" customHeight="1">
      <c r="G894" s="116"/>
      <c r="H894" s="116"/>
    </row>
    <row r="895" spans="7:8" ht="15.75" customHeight="1">
      <c r="G895" s="116"/>
      <c r="H895" s="116"/>
    </row>
    <row r="896" spans="7:8" ht="15.75" customHeight="1">
      <c r="G896" s="116"/>
      <c r="H896" s="116"/>
    </row>
    <row r="897" spans="7:8" ht="15.75" customHeight="1">
      <c r="G897" s="116"/>
      <c r="H897" s="116"/>
    </row>
    <row r="898" spans="7:8" ht="15.75" customHeight="1">
      <c r="G898" s="116"/>
      <c r="H898" s="116"/>
    </row>
    <row r="899" spans="7:8" ht="15.75" customHeight="1">
      <c r="G899" s="116"/>
      <c r="H899" s="116"/>
    </row>
    <row r="900" spans="7:8" ht="15.75" customHeight="1">
      <c r="G900" s="116"/>
      <c r="H900" s="116"/>
    </row>
    <row r="901" spans="7:8" ht="15.75" customHeight="1">
      <c r="G901" s="116"/>
      <c r="H901" s="116"/>
    </row>
    <row r="902" spans="7:8" ht="15.75" customHeight="1">
      <c r="G902" s="116"/>
      <c r="H902" s="116"/>
    </row>
    <row r="903" spans="7:8" ht="15.75" customHeight="1">
      <c r="G903" s="116"/>
      <c r="H903" s="116"/>
    </row>
    <row r="904" spans="7:8" ht="15.75" customHeight="1">
      <c r="G904" s="116"/>
      <c r="H904" s="116"/>
    </row>
    <row r="905" spans="7:8" ht="15.75" customHeight="1">
      <c r="G905" s="116"/>
      <c r="H905" s="116"/>
    </row>
    <row r="906" spans="7:8" ht="15.75" customHeight="1">
      <c r="G906" s="116"/>
      <c r="H906" s="116"/>
    </row>
    <row r="907" spans="7:8" ht="15.75" customHeight="1">
      <c r="G907" s="116"/>
      <c r="H907" s="116"/>
    </row>
    <row r="908" spans="7:8" ht="15.75" customHeight="1">
      <c r="G908" s="116"/>
      <c r="H908" s="116"/>
    </row>
    <row r="909" spans="7:8" ht="15.75" customHeight="1">
      <c r="G909" s="116"/>
      <c r="H909" s="116"/>
    </row>
    <row r="910" spans="7:8" ht="15.75" customHeight="1">
      <c r="G910" s="116"/>
      <c r="H910" s="116"/>
    </row>
    <row r="911" spans="7:8" ht="15.75" customHeight="1">
      <c r="G911" s="116"/>
      <c r="H911" s="116"/>
    </row>
    <row r="912" spans="7:8" ht="15.75" customHeight="1">
      <c r="G912" s="116"/>
      <c r="H912" s="116"/>
    </row>
    <row r="913" spans="7:8" ht="15.75" customHeight="1">
      <c r="G913" s="116"/>
      <c r="H913" s="116"/>
    </row>
    <row r="914" spans="7:8" ht="15.75" customHeight="1">
      <c r="G914" s="116"/>
      <c r="H914" s="116"/>
    </row>
    <row r="915" spans="7:8" ht="15.75" customHeight="1">
      <c r="G915" s="116"/>
      <c r="H915" s="116"/>
    </row>
    <row r="916" spans="7:8" ht="15.75" customHeight="1">
      <c r="G916" s="116"/>
      <c r="H916" s="116"/>
    </row>
    <row r="917" spans="7:8" ht="15.75" customHeight="1">
      <c r="G917" s="116"/>
      <c r="H917" s="116"/>
    </row>
    <row r="918" spans="7:8" ht="15.75" customHeight="1">
      <c r="G918" s="116"/>
      <c r="H918" s="116"/>
    </row>
    <row r="919" spans="7:8" ht="15.75" customHeight="1">
      <c r="G919" s="116"/>
      <c r="H919" s="116"/>
    </row>
    <row r="920" spans="7:8" ht="15.75" customHeight="1">
      <c r="G920" s="116"/>
      <c r="H920" s="116"/>
    </row>
    <row r="921" spans="7:8" ht="15.75" customHeight="1">
      <c r="G921" s="116"/>
      <c r="H921" s="116"/>
    </row>
    <row r="922" spans="7:8" ht="15.75" customHeight="1">
      <c r="G922" s="116"/>
      <c r="H922" s="116"/>
    </row>
    <row r="923" spans="7:8" ht="15.75" customHeight="1">
      <c r="G923" s="116"/>
      <c r="H923" s="116"/>
    </row>
    <row r="924" spans="7:8" ht="15.75" customHeight="1">
      <c r="G924" s="116"/>
      <c r="H924" s="116"/>
    </row>
    <row r="925" spans="7:8" ht="15.75" customHeight="1">
      <c r="G925" s="116"/>
      <c r="H925" s="116"/>
    </row>
    <row r="926" spans="7:8" ht="15.75" customHeight="1">
      <c r="G926" s="116"/>
      <c r="H926" s="116"/>
    </row>
    <row r="927" spans="7:8" ht="15.75" customHeight="1">
      <c r="G927" s="116"/>
      <c r="H927" s="116"/>
    </row>
    <row r="928" spans="7:8" ht="15.75" customHeight="1">
      <c r="G928" s="116"/>
      <c r="H928" s="116"/>
    </row>
    <row r="929" spans="7:8" ht="15.75" customHeight="1">
      <c r="G929" s="116"/>
      <c r="H929" s="116"/>
    </row>
    <row r="930" spans="7:8" ht="15.75" customHeight="1">
      <c r="G930" s="116"/>
      <c r="H930" s="116"/>
    </row>
    <row r="931" spans="7:8" ht="15.75" customHeight="1">
      <c r="G931" s="116"/>
      <c r="H931" s="116"/>
    </row>
    <row r="932" spans="7:8" ht="15.75" customHeight="1">
      <c r="G932" s="116"/>
      <c r="H932" s="116"/>
    </row>
    <row r="933" spans="7:8" ht="15.75" customHeight="1">
      <c r="G933" s="116"/>
      <c r="H933" s="116"/>
    </row>
    <row r="934" spans="7:8" ht="15.75" customHeight="1">
      <c r="G934" s="116"/>
      <c r="H934" s="116"/>
    </row>
    <row r="935" spans="7:8" ht="15.75" customHeight="1">
      <c r="G935" s="116"/>
      <c r="H935" s="116"/>
    </row>
    <row r="936" spans="7:8" ht="15.75" customHeight="1">
      <c r="G936" s="116"/>
      <c r="H936" s="116"/>
    </row>
    <row r="937" spans="7:8" ht="15.75" customHeight="1">
      <c r="G937" s="116"/>
      <c r="H937" s="116"/>
    </row>
    <row r="938" spans="7:8" ht="15.75" customHeight="1">
      <c r="G938" s="116"/>
      <c r="H938" s="116"/>
    </row>
    <row r="939" spans="7:8" ht="15.75" customHeight="1">
      <c r="G939" s="116"/>
      <c r="H939" s="116"/>
    </row>
    <row r="940" spans="7:8" ht="15.75" customHeight="1">
      <c r="G940" s="116"/>
      <c r="H940" s="116"/>
    </row>
    <row r="941" spans="7:8" ht="15.75" customHeight="1">
      <c r="G941" s="116"/>
      <c r="H941" s="116"/>
    </row>
    <row r="942" spans="7:8" ht="15.75" customHeight="1">
      <c r="G942" s="116"/>
      <c r="H942" s="116"/>
    </row>
    <row r="943" spans="7:8" ht="15.75" customHeight="1">
      <c r="G943" s="116"/>
      <c r="H943" s="116"/>
    </row>
    <row r="944" spans="7:8" ht="15.75" customHeight="1">
      <c r="G944" s="116"/>
      <c r="H944" s="116"/>
    </row>
    <row r="945" spans="7:8" ht="15.75" customHeight="1">
      <c r="G945" s="116"/>
      <c r="H945" s="116"/>
    </row>
    <row r="946" spans="7:8" ht="15.75" customHeight="1">
      <c r="G946" s="116"/>
      <c r="H946" s="116"/>
    </row>
    <row r="947" spans="7:8" ht="15.75" customHeight="1">
      <c r="G947" s="116"/>
      <c r="H947" s="116"/>
    </row>
    <row r="948" spans="7:8" ht="15.75" customHeight="1">
      <c r="G948" s="116"/>
      <c r="H948" s="116"/>
    </row>
    <row r="949" spans="7:8" ht="15.75" customHeight="1">
      <c r="G949" s="116"/>
      <c r="H949" s="116"/>
    </row>
    <row r="950" spans="7:8" ht="15.75" customHeight="1">
      <c r="G950" s="116"/>
      <c r="H950" s="116"/>
    </row>
    <row r="951" spans="7:8" ht="15.75" customHeight="1">
      <c r="G951" s="116"/>
      <c r="H951" s="116"/>
    </row>
    <row r="952" spans="7:8" ht="15.75" customHeight="1">
      <c r="G952" s="116"/>
      <c r="H952" s="116"/>
    </row>
    <row r="953" spans="7:8" ht="15.75" customHeight="1">
      <c r="G953" s="116"/>
      <c r="H953" s="116"/>
    </row>
    <row r="954" spans="7:8" ht="15.75" customHeight="1">
      <c r="G954" s="116"/>
      <c r="H954" s="116"/>
    </row>
    <row r="955" spans="7:8" ht="15.75" customHeight="1">
      <c r="G955" s="116"/>
      <c r="H955" s="116"/>
    </row>
    <row r="956" spans="7:8" ht="15.75" customHeight="1">
      <c r="G956" s="116"/>
      <c r="H956" s="116"/>
    </row>
    <row r="957" spans="7:8" ht="15.75" customHeight="1">
      <c r="G957" s="116"/>
      <c r="H957" s="116"/>
    </row>
    <row r="958" spans="7:8" ht="15.75" customHeight="1">
      <c r="G958" s="116"/>
      <c r="H958" s="116"/>
    </row>
    <row r="959" spans="7:8" ht="15.75" customHeight="1">
      <c r="G959" s="116"/>
      <c r="H959" s="116"/>
    </row>
    <row r="960" spans="7:8" ht="15.75" customHeight="1">
      <c r="G960" s="116"/>
      <c r="H960" s="116"/>
    </row>
    <row r="961" spans="7:8" ht="15.75" customHeight="1">
      <c r="G961" s="116"/>
      <c r="H961" s="116"/>
    </row>
    <row r="962" spans="7:8" ht="15.75" customHeight="1">
      <c r="G962" s="116"/>
      <c r="H962" s="116"/>
    </row>
    <row r="963" spans="7:8" ht="15.75" customHeight="1">
      <c r="G963" s="116"/>
      <c r="H963" s="116"/>
    </row>
    <row r="964" spans="7:8" ht="15.75" customHeight="1">
      <c r="G964" s="116"/>
      <c r="H964" s="116"/>
    </row>
    <row r="965" spans="7:8" ht="15.75" customHeight="1">
      <c r="G965" s="116"/>
      <c r="H965" s="116"/>
    </row>
    <row r="966" spans="7:8" ht="15.75" customHeight="1">
      <c r="G966" s="116"/>
      <c r="H966" s="116"/>
    </row>
    <row r="967" spans="7:8" ht="15.75" customHeight="1">
      <c r="G967" s="116"/>
      <c r="H967" s="116"/>
    </row>
    <row r="968" spans="7:8" ht="15.75" customHeight="1">
      <c r="G968" s="116"/>
      <c r="H968" s="116"/>
    </row>
    <row r="969" spans="7:8" ht="15.75" customHeight="1">
      <c r="G969" s="116"/>
      <c r="H969" s="116"/>
    </row>
    <row r="970" spans="7:8" ht="15.75" customHeight="1">
      <c r="G970" s="116"/>
      <c r="H970" s="116"/>
    </row>
    <row r="971" spans="7:8" ht="15.75" customHeight="1">
      <c r="G971" s="116"/>
      <c r="H971" s="116"/>
    </row>
    <row r="972" spans="7:8" ht="15.75" customHeight="1">
      <c r="G972" s="116"/>
      <c r="H972" s="116"/>
    </row>
    <row r="973" spans="7:8" ht="15.75" customHeight="1">
      <c r="G973" s="116"/>
      <c r="H973" s="116"/>
    </row>
    <row r="974" spans="7:8" ht="15.75" customHeight="1">
      <c r="G974" s="116"/>
      <c r="H974" s="116"/>
    </row>
    <row r="975" spans="7:8" ht="15.75" customHeight="1">
      <c r="G975" s="116"/>
      <c r="H975" s="116"/>
    </row>
    <row r="976" spans="7:8" ht="15.75" customHeight="1">
      <c r="G976" s="116"/>
      <c r="H976" s="116"/>
    </row>
    <row r="977" spans="7:8" ht="15.75" customHeight="1">
      <c r="G977" s="116"/>
      <c r="H977" s="116"/>
    </row>
    <row r="978" spans="7:8" ht="15.75" customHeight="1">
      <c r="G978" s="116"/>
      <c r="H978" s="116"/>
    </row>
    <row r="979" spans="7:8" ht="15.75" customHeight="1">
      <c r="G979" s="116"/>
      <c r="H979" s="116"/>
    </row>
    <row r="980" spans="7:8" ht="15.75" customHeight="1">
      <c r="G980" s="116"/>
      <c r="H980" s="116"/>
    </row>
    <row r="981" spans="7:8" ht="15.75" customHeight="1">
      <c r="G981" s="116"/>
      <c r="H981" s="116"/>
    </row>
    <row r="982" spans="7:8" ht="15.75" customHeight="1">
      <c r="G982" s="116"/>
      <c r="H982" s="116"/>
    </row>
    <row r="983" spans="7:8" ht="15.75" customHeight="1">
      <c r="G983" s="116"/>
      <c r="H983" s="116"/>
    </row>
    <row r="984" spans="7:8" ht="15.75" customHeight="1">
      <c r="G984" s="116"/>
      <c r="H984" s="116"/>
    </row>
    <row r="985" spans="7:8" ht="15.75" customHeight="1">
      <c r="G985" s="116"/>
      <c r="H985" s="116"/>
    </row>
    <row r="986" spans="7:8" ht="15.75" customHeight="1">
      <c r="G986" s="116"/>
      <c r="H986" s="116"/>
    </row>
    <row r="987" spans="7:8" ht="15.75" customHeight="1">
      <c r="G987" s="116"/>
      <c r="H987" s="116"/>
    </row>
    <row r="988" spans="7:8" ht="15.75" customHeight="1">
      <c r="G988" s="116"/>
      <c r="H988" s="116"/>
    </row>
    <row r="989" spans="7:8" ht="15.75" customHeight="1">
      <c r="G989" s="116"/>
      <c r="H989" s="116"/>
    </row>
    <row r="990" spans="7:8" ht="15.75" customHeight="1">
      <c r="G990" s="116"/>
      <c r="H990" s="116"/>
    </row>
    <row r="991" spans="7:8" ht="15.75" customHeight="1">
      <c r="G991" s="116"/>
      <c r="H991" s="116"/>
    </row>
    <row r="992" spans="7:8" ht="15.75" customHeight="1">
      <c r="G992" s="116"/>
      <c r="H992" s="116"/>
    </row>
    <row r="993" spans="7:8" ht="15.75" customHeight="1">
      <c r="G993" s="116"/>
      <c r="H993" s="116"/>
    </row>
    <row r="994" spans="7:8" ht="15.75" customHeight="1">
      <c r="G994" s="116"/>
      <c r="H994" s="116"/>
    </row>
    <row r="995" spans="7:8" ht="15.75" customHeight="1">
      <c r="G995" s="116"/>
      <c r="H995" s="116"/>
    </row>
    <row r="996" spans="7:8" ht="15.75" customHeight="1">
      <c r="G996" s="116"/>
      <c r="H996" s="116"/>
    </row>
    <row r="997" spans="7:8" ht="15.75" customHeight="1">
      <c r="G997" s="116"/>
      <c r="H997" s="116"/>
    </row>
    <row r="998" spans="7:8" ht="15.75" customHeight="1">
      <c r="G998" s="116"/>
      <c r="H998" s="116"/>
    </row>
    <row r="999" spans="7:8" ht="15.75" customHeight="1">
      <c r="G999" s="116"/>
      <c r="H999" s="116"/>
    </row>
    <row r="1000" spans="7:8" ht="15.75" customHeight="1">
      <c r="G1000" s="116"/>
      <c r="H1000" s="116"/>
    </row>
    <row r="1001" spans="7:8" ht="15.75" customHeight="1">
      <c r="G1001" s="116"/>
      <c r="H1001" s="116"/>
    </row>
    <row r="1002" spans="7:8" ht="15.75" customHeight="1">
      <c r="G1002" s="116"/>
      <c r="H1002" s="116"/>
    </row>
    <row r="1003" spans="7:8" ht="15.75" customHeight="1">
      <c r="G1003" s="116"/>
      <c r="H1003" s="116"/>
    </row>
    <row r="1004" spans="7:8" ht="15.75" customHeight="1">
      <c r="G1004" s="116"/>
      <c r="H1004" s="116"/>
    </row>
    <row r="1005" spans="7:8" ht="15.75" customHeight="1">
      <c r="G1005" s="116"/>
      <c r="H1005" s="116"/>
    </row>
    <row r="1006" spans="7:8" ht="15.75" customHeight="1">
      <c r="G1006" s="116"/>
      <c r="H1006" s="116"/>
    </row>
    <row r="1007" spans="7:8" ht="15.75" customHeight="1">
      <c r="G1007" s="116"/>
      <c r="H1007" s="116"/>
    </row>
    <row r="1008" spans="7:8" ht="15.75" customHeight="1">
      <c r="G1008" s="116"/>
      <c r="H1008" s="116"/>
    </row>
    <row r="1009" spans="7:8" ht="15.75" customHeight="1">
      <c r="G1009" s="116"/>
      <c r="H1009" s="116"/>
    </row>
    <row r="1010" spans="7:8" ht="15.75" customHeight="1">
      <c r="G1010" s="116"/>
      <c r="H1010" s="116"/>
    </row>
  </sheetData>
  <sheetProtection password="B5C5" sheet="1" objects="1" scenarios="1"/>
  <mergeCells count="23">
    <mergeCell ref="R10:T11"/>
    <mergeCell ref="L12:N12"/>
    <mergeCell ref="O12:Q12"/>
    <mergeCell ref="H10:H13"/>
    <mergeCell ref="I10:I13"/>
    <mergeCell ref="J10:J11"/>
    <mergeCell ref="K10:K11"/>
    <mergeCell ref="L10:N11"/>
    <mergeCell ref="O10:Q11"/>
    <mergeCell ref="Y10:Y13"/>
    <mergeCell ref="AA10:AA13"/>
    <mergeCell ref="Z10:Z13"/>
    <mergeCell ref="U10:U11"/>
    <mergeCell ref="V10:V13"/>
    <mergeCell ref="W10:W13"/>
    <mergeCell ref="X10:X13"/>
    <mergeCell ref="F6:G6"/>
    <mergeCell ref="F7:G7"/>
    <mergeCell ref="D10:D13"/>
    <mergeCell ref="E10:E13"/>
    <mergeCell ref="F10:F13"/>
    <mergeCell ref="G10:G13"/>
    <mergeCell ref="F8:G8"/>
  </mergeCells>
  <dataValidations count="1">
    <dataValidation type="custom" allowBlank="1" showDropDown="1" showErrorMessage="1" sqref="H14:H113 M14:M113 P14:P113">
      <formula1>OR(NOT(ISERROR(DATEVALUE(H14))), AND(ISNUMBER(H14), LEFT(CELL("format", H14))="D"))</formula1>
    </dataValidation>
  </dataValidations>
  <printOptions horizontalCentered="1"/>
  <pageMargins left="0.39370078740157499" right="0.196850393700787" top="0.196850393700787" bottom="0.196850393700787" header="0" footer="0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Sheet1!$B$5:$B$7</xm:f>
          </x14:formula1>
          <xm:sqref>H7</xm:sqref>
        </x14:dataValidation>
        <x14:dataValidation type="list" allowBlank="1" showErrorMessage="1">
          <x14:formula1>
            <xm:f>Sheet1!$F$2:$F$6</xm:f>
          </x14:formula1>
          <xm:sqref>L14:L113</xm:sqref>
        </x14:dataValidation>
        <x14:dataValidation type="list" allowBlank="1" showErrorMessage="1">
          <x14:formula1>
            <xm:f>Sheet1!$I$2:$I$4</xm:f>
          </x14:formula1>
          <xm:sqref>N14:N113 Q14:Q113</xm:sqref>
        </x14:dataValidation>
        <x14:dataValidation type="list" allowBlank="1" showErrorMessage="1">
          <x14:formula1>
            <xm:f>Sheet1!$C$2:$C$9</xm:f>
          </x14:formula1>
          <xm:sqref>J14:J113</xm:sqref>
        </x14:dataValidation>
        <x14:dataValidation type="list" allowBlank="1" showErrorMessage="1">
          <x14:formula1>
            <xm:f>Sheet1!$K$2:$K$3</xm:f>
          </x14:formula1>
          <xm:sqref>F14:F113</xm:sqref>
        </x14:dataValidation>
        <x14:dataValidation type="list" allowBlank="1" showErrorMessage="1">
          <x14:formula1>
            <xm:f>Sheet1!$E$2:$E$11</xm:f>
          </x14:formula1>
          <xm:sqref>K14:K113</xm:sqref>
        </x14:dataValidation>
        <x14:dataValidation type="list" allowBlank="1" showErrorMessage="1">
          <x14:formula1>
            <xm:f>Sheet1!$B$2:$B$3</xm:f>
          </x14:formula1>
          <xm:sqref>H6 H8</xm:sqref>
        </x14:dataValidation>
        <x14:dataValidation type="list" allowBlank="1" showErrorMessage="1">
          <x14:formula1>
            <xm:f>Sheet1!$F$2:$F$9</xm:f>
          </x14:formula1>
          <xm:sqref>O14:O113</xm:sqref>
        </x14:dataValidation>
        <x14:dataValidation type="list" allowBlank="1" showErrorMessage="1">
          <x14:formula1>
            <xm:f>Sheet1!$A$2:$A$17</xm:f>
          </x14:formula1>
          <xm:sqref>E6</xm:sqref>
        </x14:dataValidation>
        <x14:dataValidation type="list" allowBlank="1" showErrorMessage="1">
          <x14:formula1>
            <xm:f>Sheet1!$J$2:$J$5</xm:f>
          </x14:formula1>
          <xm:sqref>R14:U113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34"/>
  <sheetViews>
    <sheetView workbookViewId="0">
      <selection activeCell="E26" sqref="E26"/>
    </sheetView>
  </sheetViews>
  <sheetFormatPr defaultColWidth="12.5703125" defaultRowHeight="15" customHeight="1"/>
  <cols>
    <col min="1" max="1" width="13.42578125" customWidth="1"/>
    <col min="3" max="3" width="17.42578125" customWidth="1"/>
    <col min="4" max="4" width="15.140625" customWidth="1"/>
    <col min="5" max="6" width="14.140625" customWidth="1"/>
    <col min="7" max="7" width="13.85546875" customWidth="1"/>
    <col min="8" max="8" width="13.7109375" customWidth="1"/>
    <col min="10" max="10" width="15.140625" customWidth="1"/>
  </cols>
  <sheetData>
    <row r="1" spans="1:30">
      <c r="A1" s="118" t="s">
        <v>58</v>
      </c>
      <c r="B1" s="119"/>
      <c r="C1" s="120" t="s">
        <v>59</v>
      </c>
      <c r="D1" s="121" t="s">
        <v>60</v>
      </c>
      <c r="E1" s="122" t="s">
        <v>61</v>
      </c>
      <c r="F1" s="123" t="s">
        <v>62</v>
      </c>
      <c r="G1" s="123" t="s">
        <v>63</v>
      </c>
      <c r="H1" s="122" t="s">
        <v>64</v>
      </c>
      <c r="I1" s="124" t="s">
        <v>56</v>
      </c>
      <c r="J1" s="121" t="s">
        <v>20</v>
      </c>
      <c r="K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</row>
    <row r="2" spans="1:30">
      <c r="A2" s="125" t="s">
        <v>65</v>
      </c>
      <c r="B2" s="126" t="s">
        <v>66</v>
      </c>
      <c r="C2" s="127" t="s">
        <v>67</v>
      </c>
      <c r="D2" s="126" t="s">
        <v>68</v>
      </c>
      <c r="E2" s="128" t="s">
        <v>68</v>
      </c>
      <c r="F2" s="128" t="s">
        <v>68</v>
      </c>
      <c r="G2" s="129"/>
      <c r="H2" s="130"/>
      <c r="I2" s="126" t="s">
        <v>69</v>
      </c>
      <c r="J2" s="126" t="s">
        <v>70</v>
      </c>
      <c r="K2" s="131" t="s">
        <v>71</v>
      </c>
      <c r="L2" s="132">
        <v>30000</v>
      </c>
      <c r="M2" s="124" t="s">
        <v>72</v>
      </c>
    </row>
    <row r="3" spans="1:30">
      <c r="A3" s="125" t="s">
        <v>73</v>
      </c>
      <c r="B3" s="126" t="s">
        <v>70</v>
      </c>
      <c r="C3" s="127" t="s">
        <v>74</v>
      </c>
      <c r="D3" s="126" t="s">
        <v>75</v>
      </c>
      <c r="E3" s="127" t="s">
        <v>76</v>
      </c>
      <c r="F3" s="127" t="s">
        <v>77</v>
      </c>
      <c r="G3" s="133">
        <v>10000</v>
      </c>
      <c r="H3" s="134">
        <v>10000</v>
      </c>
      <c r="I3" s="126" t="s">
        <v>78</v>
      </c>
      <c r="J3" s="126" t="s">
        <v>79</v>
      </c>
      <c r="K3" s="131" t="s">
        <v>80</v>
      </c>
      <c r="L3" s="132">
        <v>30000</v>
      </c>
      <c r="M3" s="124" t="s">
        <v>81</v>
      </c>
    </row>
    <row r="4" spans="1:30">
      <c r="A4" s="125" t="s">
        <v>82</v>
      </c>
      <c r="B4" s="1"/>
      <c r="C4" s="127" t="s">
        <v>83</v>
      </c>
      <c r="D4" s="126" t="s">
        <v>84</v>
      </c>
      <c r="E4" s="128" t="s">
        <v>85</v>
      </c>
      <c r="F4" s="127" t="s">
        <v>86</v>
      </c>
      <c r="G4" s="133">
        <v>15000</v>
      </c>
      <c r="H4" s="134">
        <v>15000</v>
      </c>
      <c r="I4" s="126" t="s">
        <v>87</v>
      </c>
      <c r="J4" s="126" t="s">
        <v>88</v>
      </c>
      <c r="L4" s="132">
        <v>0</v>
      </c>
      <c r="M4" s="131" t="s">
        <v>89</v>
      </c>
    </row>
    <row r="5" spans="1:30">
      <c r="A5" s="125" t="s">
        <v>90</v>
      </c>
      <c r="B5" s="135">
        <v>3</v>
      </c>
      <c r="C5" s="127" t="s">
        <v>91</v>
      </c>
      <c r="D5" s="136" t="s">
        <v>92</v>
      </c>
      <c r="E5" s="128" t="s">
        <v>93</v>
      </c>
      <c r="F5" s="127" t="s">
        <v>94</v>
      </c>
      <c r="G5" s="133">
        <v>15000</v>
      </c>
      <c r="H5" s="134">
        <v>25000</v>
      </c>
      <c r="I5" s="126"/>
      <c r="J5" s="131" t="s">
        <v>95</v>
      </c>
      <c r="L5" s="131"/>
      <c r="M5" s="124" t="s">
        <v>96</v>
      </c>
    </row>
    <row r="6" spans="1:30">
      <c r="A6" s="125" t="s">
        <v>97</v>
      </c>
      <c r="B6" s="135">
        <v>5</v>
      </c>
      <c r="C6" s="127" t="s">
        <v>98</v>
      </c>
      <c r="D6" s="126"/>
      <c r="E6" s="128" t="s">
        <v>99</v>
      </c>
      <c r="F6" s="128" t="s">
        <v>85</v>
      </c>
      <c r="G6" s="133">
        <v>25000</v>
      </c>
      <c r="H6" s="134">
        <v>35000</v>
      </c>
      <c r="I6" s="126"/>
      <c r="L6" s="132">
        <v>9500</v>
      </c>
      <c r="M6" s="124" t="s">
        <v>100</v>
      </c>
    </row>
    <row r="7" spans="1:30">
      <c r="A7" s="125" t="s">
        <v>101</v>
      </c>
      <c r="B7" s="135" t="s">
        <v>70</v>
      </c>
      <c r="C7" s="128" t="s">
        <v>102</v>
      </c>
      <c r="D7" s="126"/>
      <c r="E7" s="128" t="s">
        <v>103</v>
      </c>
      <c r="F7" s="128" t="s">
        <v>93</v>
      </c>
      <c r="G7" s="133">
        <v>40000</v>
      </c>
      <c r="H7" s="134">
        <v>50000</v>
      </c>
      <c r="I7" s="126"/>
      <c r="J7" s="126"/>
      <c r="L7" s="132">
        <v>30000</v>
      </c>
      <c r="M7" s="131" t="s">
        <v>104</v>
      </c>
    </row>
    <row r="8" spans="1:30">
      <c r="A8" s="125" t="s">
        <v>105</v>
      </c>
      <c r="B8" s="1"/>
      <c r="C8" s="137" t="s">
        <v>106</v>
      </c>
      <c r="D8" s="126"/>
      <c r="E8" s="138" t="s">
        <v>107</v>
      </c>
      <c r="F8" s="128" t="s">
        <v>99</v>
      </c>
      <c r="G8" s="133">
        <v>50000</v>
      </c>
      <c r="H8" s="134">
        <v>80000</v>
      </c>
      <c r="I8" s="126"/>
      <c r="J8" s="126"/>
    </row>
    <row r="9" spans="1:30">
      <c r="A9" s="125" t="s">
        <v>108</v>
      </c>
      <c r="B9" s="1"/>
      <c r="C9" s="139" t="s">
        <v>109</v>
      </c>
      <c r="D9" s="126"/>
      <c r="E9" s="138" t="s">
        <v>110</v>
      </c>
      <c r="F9" s="128" t="s">
        <v>103</v>
      </c>
      <c r="G9" s="133">
        <v>80000</v>
      </c>
      <c r="H9" s="134">
        <v>110000</v>
      </c>
      <c r="I9" s="126"/>
    </row>
    <row r="10" spans="1:30">
      <c r="A10" s="125" t="s">
        <v>111</v>
      </c>
      <c r="B10" s="1"/>
      <c r="C10" s="139"/>
      <c r="D10" s="126"/>
      <c r="E10" s="140" t="s">
        <v>112</v>
      </c>
      <c r="F10" s="138"/>
      <c r="G10" s="141"/>
      <c r="H10" s="126"/>
      <c r="I10" s="126"/>
      <c r="J10" s="126"/>
    </row>
    <row r="11" spans="1:30">
      <c r="A11" s="125" t="s">
        <v>113</v>
      </c>
      <c r="B11" s="1"/>
      <c r="D11" s="126"/>
      <c r="E11" s="142" t="s">
        <v>114</v>
      </c>
      <c r="F11" s="138"/>
      <c r="G11" s="141"/>
      <c r="I11" s="126"/>
      <c r="J11" s="126"/>
      <c r="K11" s="126"/>
      <c r="L11" s="126"/>
    </row>
    <row r="12" spans="1:30">
      <c r="A12" s="125" t="s">
        <v>115</v>
      </c>
      <c r="B12" s="1"/>
      <c r="C12" s="131" t="s">
        <v>116</v>
      </c>
      <c r="D12" s="126"/>
      <c r="E12" s="131"/>
      <c r="F12" s="140"/>
      <c r="G12" s="143"/>
      <c r="H12" s="126"/>
      <c r="I12" s="144"/>
      <c r="J12" s="144"/>
      <c r="K12" s="126"/>
      <c r="L12" s="145"/>
    </row>
    <row r="13" spans="1:30">
      <c r="A13" s="125" t="s">
        <v>117</v>
      </c>
      <c r="B13" s="1"/>
      <c r="C13" s="146">
        <v>45884</v>
      </c>
      <c r="D13" s="126"/>
      <c r="G13" s="147"/>
      <c r="H13" s="126"/>
      <c r="I13" s="144"/>
      <c r="J13" s="144"/>
      <c r="K13" s="126"/>
      <c r="L13" s="145"/>
    </row>
    <row r="14" spans="1:30">
      <c r="A14" s="125" t="s">
        <v>118</v>
      </c>
      <c r="D14" s="126"/>
      <c r="E14" s="147"/>
      <c r="F14" s="147"/>
      <c r="G14" s="147"/>
      <c r="H14" s="126"/>
      <c r="I14" s="144"/>
      <c r="J14" s="144"/>
      <c r="K14" s="126"/>
      <c r="L14" s="145"/>
      <c r="M14" s="145"/>
    </row>
    <row r="15" spans="1:30" ht="15" customHeight="1">
      <c r="A15" s="125" t="s">
        <v>119</v>
      </c>
      <c r="D15" s="126"/>
      <c r="E15" s="147"/>
      <c r="F15" s="147"/>
      <c r="G15" s="147"/>
      <c r="H15" s="126"/>
      <c r="I15" s="144"/>
      <c r="J15" s="148"/>
      <c r="K15" s="126"/>
      <c r="L15" s="145"/>
      <c r="M15" s="145"/>
    </row>
    <row r="16" spans="1:30" ht="15" customHeight="1">
      <c r="A16" s="125" t="s">
        <v>120</v>
      </c>
      <c r="D16" s="126"/>
      <c r="I16" s="149"/>
      <c r="J16" s="148"/>
      <c r="K16" s="134"/>
      <c r="L16" s="134"/>
      <c r="M16" s="145"/>
    </row>
    <row r="17" spans="1:13" ht="15" customHeight="1">
      <c r="A17" s="125" t="s">
        <v>121</v>
      </c>
      <c r="D17" s="126"/>
      <c r="E17" s="124"/>
      <c r="F17" s="124"/>
      <c r="G17" s="124"/>
      <c r="H17" s="150"/>
      <c r="I17" s="149"/>
      <c r="J17" s="148"/>
      <c r="K17" s="134"/>
      <c r="L17" s="134"/>
      <c r="M17" s="145"/>
    </row>
    <row r="18" spans="1:13" ht="15" customHeight="1">
      <c r="A18" s="20"/>
      <c r="E18" s="126"/>
      <c r="F18" s="126"/>
      <c r="G18" s="144"/>
      <c r="H18" s="149"/>
      <c r="I18" s="151"/>
      <c r="J18" s="152"/>
      <c r="K18" s="134"/>
      <c r="L18" s="134"/>
    </row>
    <row r="19" spans="1:13" ht="15" customHeight="1">
      <c r="A19" s="20"/>
      <c r="E19" s="126"/>
      <c r="F19" s="126"/>
      <c r="G19" s="144"/>
      <c r="H19" s="149"/>
      <c r="I19" s="153"/>
      <c r="J19" s="148"/>
      <c r="K19" s="134"/>
      <c r="L19" s="134"/>
    </row>
    <row r="20" spans="1:13" ht="15" customHeight="1">
      <c r="A20" s="20"/>
      <c r="E20" s="131"/>
      <c r="F20" s="131"/>
      <c r="G20" s="144"/>
      <c r="H20" s="149"/>
      <c r="I20" s="153"/>
      <c r="J20" s="148"/>
      <c r="K20" s="134"/>
      <c r="L20" s="134"/>
    </row>
    <row r="21" spans="1:13" ht="15" customHeight="1">
      <c r="A21" s="20"/>
      <c r="E21" s="131"/>
      <c r="F21" s="131"/>
      <c r="G21" s="144"/>
      <c r="H21" s="149"/>
      <c r="I21" s="153"/>
      <c r="J21" s="148"/>
      <c r="K21" s="134"/>
      <c r="L21" s="134"/>
    </row>
    <row r="22" spans="1:13" ht="15" customHeight="1">
      <c r="A22" s="20"/>
      <c r="E22" s="126"/>
      <c r="F22" s="126"/>
      <c r="G22" s="144"/>
      <c r="H22" s="149"/>
      <c r="I22" s="153"/>
      <c r="J22" s="148"/>
      <c r="K22" s="134"/>
      <c r="L22" s="134"/>
    </row>
    <row r="23" spans="1:13" ht="15" customHeight="1">
      <c r="A23" s="20"/>
      <c r="E23" s="126"/>
      <c r="F23" s="126"/>
      <c r="G23" s="144"/>
      <c r="H23" s="144"/>
      <c r="I23" s="154"/>
      <c r="J23" s="155"/>
    </row>
    <row r="24" spans="1:13" ht="15" customHeight="1">
      <c r="A24" s="20"/>
      <c r="H24" s="156"/>
      <c r="I24" s="154"/>
      <c r="J24" s="155"/>
    </row>
    <row r="25" spans="1:13" ht="15" customHeight="1">
      <c r="H25" s="156"/>
      <c r="I25" s="154"/>
      <c r="J25" s="157"/>
    </row>
    <row r="26" spans="1:13">
      <c r="H26" s="156"/>
      <c r="I26" s="158"/>
      <c r="J26" s="158"/>
      <c r="K26" s="158"/>
    </row>
    <row r="27" spans="1:13">
      <c r="H27" s="156"/>
      <c r="I27" s="154"/>
      <c r="J27" s="154"/>
    </row>
    <row r="28" spans="1:13">
      <c r="I28" s="154"/>
    </row>
    <row r="29" spans="1:13">
      <c r="K29" s="158"/>
    </row>
    <row r="30" spans="1:13">
      <c r="K30" s="158"/>
    </row>
    <row r="31" spans="1:13">
      <c r="K31" s="158"/>
    </row>
    <row r="32" spans="1:13">
      <c r="K32" s="158"/>
    </row>
    <row r="33" spans="11:11">
      <c r="K33" s="158"/>
    </row>
    <row r="34" spans="11:11">
      <c r="K34" s="158"/>
    </row>
  </sheetData>
  <sheetProtection password="B5C5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RESUMEN</vt:lpstr>
      <vt:lpstr>COMPLETAR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Nikko Nikko</dc:creator>
  <cp:lastModifiedBy>Mati</cp:lastModifiedBy>
  <dcterms:created xsi:type="dcterms:W3CDTF">2020-02-13T21:07:00Z</dcterms:created>
  <dcterms:modified xsi:type="dcterms:W3CDTF">2025-08-03T15:37:36Z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E3B6D6F8FD764C608E623D39FEC5E53C</vt:lpwstr>
  </property>
  <property fmtid="{D5CDD505-2E9C-101B-9397-08002B2CF9AE}" pid="3" name="KSOProductBuildVer">
    <vt:lpwstr>1033-11.2.0.10308</vt:lpwstr>
  </property>
</Properties>
</file>